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461" windowWidth="7305" windowHeight="8760" tabRatio="597" activeTab="3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'Equity'!$A$1:$J$54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<sst xmlns="http://schemas.openxmlformats.org/spreadsheetml/2006/main" count="167" uniqueCount="115">
  <si>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</si>
  <si>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</si>
  <si>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</si>
  <si>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</si>
  <si>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</si>
  <si>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</si>
  <si>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</si>
  <si>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</si>
  <si>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</si>
  <si>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</si>
  <si>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</si>
  <si>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</si>
  <si>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</si>
  <si>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</si>
  <si>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</si>
  <si>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</si>
  <si>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</si>
  <si>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</si>
  <si>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</si>
  <si>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</si>
  <si>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</si>
  <si>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</si>
  <si>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</si>
  <si>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</si>
  <si>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</si>
  <si>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</si>
  <si>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</si>
  <si>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</si>
  <si>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</si>
  <si>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</si>
  <si>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</si>
  <si>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</si>
  <si>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</si>
  <si>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</si>
  <si>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</si>
  <si>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</si>
  <si>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</si>
  <si>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</si>
  <si>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</si>
  <si>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</si>
  <si>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</si>
  <si>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</si>
  <si>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</si>
  <si>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</si>
  <si>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</si>
  <si>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</si>
  <si>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</si>
  <si>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</si>
  <si>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</si>
  <si>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</si>
  <si>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</si>
  <si>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</si>
  <si>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</si>
  <si>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</si>
  <si>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</si>
  <si>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</si>
  <si>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</si>
  <si>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</si>
  <si>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</si>
  <si>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</si>
  <si>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</si>
  <si>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</si>
  <si>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</si>
  <si>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</si>
  <si>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</si>
  <si>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</si>
  <si>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</si>
  <si>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</si>
  <si>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</si>
  <si>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</si>
  <si>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</si>
  <si>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</si>
  <si>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</si>
  <si>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</si>
  <si>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</si>
  <si>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</si>
  <si>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</si>
  <si>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CASH FLOWS FROM INVESTING ACTIVITIES</t>
  </si>
  <si>
    <t>Asset Revaluation Reserve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</si>
  <si>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</si>
  <si>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</si>
  <si>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</si>
  <si>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</si>
  <si>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</si>
  <si>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</si>
  <si>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FY2006</t>
  </si>
  <si>
    <t>Balance  @ 1/8/2005</t>
  </si>
  <si>
    <t>Dividend</t>
  </si>
  <si>
    <t>Dividend payable</t>
  </si>
  <si>
    <t>Net assets per share (sen)</t>
  </si>
  <si>
    <t>Income taxes paid</t>
  </si>
  <si>
    <t>31/07/2006</t>
  </si>
  <si>
    <t>Balance  @ 1/8/2006</t>
  </si>
  <si>
    <t>FY2007</t>
  </si>
  <si>
    <t>Profit for the period</t>
  </si>
  <si>
    <t xml:space="preserve">  attributable to:</t>
  </si>
  <si>
    <t xml:space="preserve">Equity holders of </t>
  </si>
  <si>
    <t>Minority Interest</t>
  </si>
  <si>
    <t>Other non-cash items</t>
  </si>
  <si>
    <t xml:space="preserve">  the Parent</t>
  </si>
  <si>
    <t>CASH FLOWS FROM OPERATING ACTIVITIES</t>
  </si>
  <si>
    <t>Net cash used in financing activities</t>
  </si>
  <si>
    <t>TOTAL EQUITY</t>
  </si>
  <si>
    <t>EQUITY ATTRIBUTABLE TO EQUITY</t>
  </si>
  <si>
    <t xml:space="preserve">    HOLDERS OF THE PARENT</t>
  </si>
  <si>
    <t>UNAUDITED SECOND QUARTERLY REPORT ON CONSOLIDATED RESULTS</t>
  </si>
  <si>
    <t>FOR THE FINANCIAL QUARTER ENDED 31ST JANUARY 2007</t>
  </si>
  <si>
    <t>FOR THE QUARTER ENDED 31 JANUARY 2007</t>
  </si>
  <si>
    <t>(31/01/2007)</t>
  </si>
  <si>
    <t>(31/01/2006)</t>
  </si>
  <si>
    <t>31/01/2007</t>
  </si>
  <si>
    <t>Balance  @ 31/01/2007</t>
  </si>
  <si>
    <t>Balance  @ 31/01/2006</t>
  </si>
  <si>
    <t>Dividend paid</t>
  </si>
  <si>
    <t>AS AT 31 JANUARY 2007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</si>
</sst>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2" xfId="0" applyNumberFormat="1" applyFont="1" applyBorder="1" applyAlignment="1">
      <alignment/>
    </xf>
    <xf numFmtId="173" fontId="11" fillId="0" borderId="3" xfId="0" applyNumberFormat="1" applyFont="1" applyBorder="1" applyAlignment="1">
      <alignment/>
    </xf>
    <xf numFmtId="173" fontId="11" fillId="0" borderId="4" xfId="0" applyNumberFormat="1" applyFont="1" applyBorder="1" applyAlignment="1">
      <alignment/>
    </xf>
    <xf numFmtId="173" fontId="11" fillId="0" borderId="5" xfId="0" applyNumberFormat="1" applyFont="1" applyBorder="1" applyAlignment="1">
      <alignment/>
    </xf>
    <xf numFmtId="174" fontId="11" fillId="0" borderId="6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75" fontId="2" fillId="0" borderId="8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3" xfId="0" applyNumberFormat="1" applyFont="1" applyBorder="1" applyAlignment="1">
      <alignment vertical="center" wrapText="1"/>
    </xf>
    <xf numFmtId="37" fontId="1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0" fontId="2" fillId="0" borderId="0" xfId="21" applyFont="1" applyFill="1" applyAlignment="1">
      <alignment horizontal="center"/>
      <protection/>
    </xf>
    <xf numFmtId="173" fontId="2" fillId="0" borderId="9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1" applyFont="1" applyFill="1">
      <alignment/>
      <protection/>
    </xf>
    <xf numFmtId="173" fontId="4" fillId="0" borderId="0" xfId="15" applyNumberFormat="1" applyFont="1" applyFill="1" applyBorder="1" applyAlignment="1">
      <alignment/>
    </xf>
    <xf numFmtId="173" fontId="4" fillId="0" borderId="10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173" fontId="4" fillId="0" borderId="9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6" xfId="15" applyNumberFormat="1" applyFont="1" applyFill="1" applyBorder="1" applyAlignment="1">
      <alignment/>
    </xf>
    <xf numFmtId="0" fontId="4" fillId="0" borderId="0" xfId="21" applyFont="1" applyFill="1" quotePrefix="1">
      <alignment/>
      <protection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0" fontId="2" fillId="0" borderId="0" xfId="21" applyFont="1" applyFill="1">
      <alignment/>
      <protection/>
    </xf>
    <xf numFmtId="173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2" fontId="4" fillId="0" borderId="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8" xfId="0" applyFont="1" applyFill="1" applyBorder="1" applyAlignment="1">
      <alignment/>
    </xf>
    <xf numFmtId="192" fontId="4" fillId="0" borderId="2" xfId="0" applyNumberFormat="1" applyFont="1" applyFill="1" applyBorder="1" applyAlignment="1">
      <alignment/>
    </xf>
    <xf numFmtId="175" fontId="14" fillId="0" borderId="0" xfId="0" applyNumberFormat="1" applyFont="1" applyFill="1" applyBorder="1" applyAlignment="1" applyProtection="1">
      <alignment/>
      <protection locked="0"/>
    </xf>
    <xf numFmtId="175" fontId="14" fillId="0" borderId="8" xfId="0" applyNumberFormat="1" applyFont="1" applyFill="1" applyBorder="1" applyAlignment="1" applyProtection="1">
      <alignment/>
      <protection locked="0"/>
    </xf>
    <xf numFmtId="192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4" fillId="0" borderId="7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73" fontId="4" fillId="0" borderId="6" xfId="15" applyNumberFormat="1" applyFont="1" applyFill="1" applyBorder="1" applyAlignment="1">
      <alignment horizontal="right"/>
    </xf>
    <xf numFmtId="173" fontId="11" fillId="0" borderId="9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93" fontId="7" fillId="0" borderId="11" xfId="0" applyNumberFormat="1" applyFont="1" applyBorder="1" applyAlignment="1">
      <alignment horizontal="center"/>
    </xf>
    <xf numFmtId="192" fontId="4" fillId="0" borderId="3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37" fontId="4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January 2007.</a:t>
          </a:r>
        </a:p>
      </xdr:txBody>
    </xdr:sp>
    <xdr:clientData/>
  </xdr:twoCellAnchor>
  <xdr:twoCellAnchor>
    <xdr:from>
      <xdr:col>1</xdr:col>
      <xdr:colOff>47625</xdr:colOff>
      <xdr:row>61</xdr:row>
      <xdr:rowOff>0</xdr:rowOff>
    </xdr:from>
    <xdr:to>
      <xdr:col>12</xdr:col>
      <xdr:colOff>0</xdr:colOff>
      <xdr:row>63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9210675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85725</xdr:rowOff>
    </xdr:from>
    <xdr:to>
      <xdr:col>11</xdr:col>
      <xdr:colOff>142875</xdr:colOff>
      <xdr:row>61</xdr:row>
      <xdr:rowOff>114300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239250"/>
          <a:ext cx="55911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2006.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10</xdr:row>
      <xdr:rowOff>114300</xdr:rowOff>
    </xdr:from>
    <xdr:to>
      <xdr:col>5</xdr:col>
      <xdr:colOff>742950</xdr:colOff>
      <xdr:row>10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200525" y="1857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95250</xdr:rowOff>
    </xdr:from>
    <xdr:to>
      <xdr:col>9</xdr:col>
      <xdr:colOff>57150</xdr:colOff>
      <xdr:row>53</xdr:row>
      <xdr:rowOff>47625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8601075"/>
          <a:ext cx="62103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2006.</a:t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3</xdr:col>
      <xdr:colOff>381000</xdr:colOff>
      <xdr:row>10</xdr:row>
      <xdr:rowOff>104775</xdr:rowOff>
    </xdr:to>
    <xdr:sp>
      <xdr:nvSpPr>
        <xdr:cNvPr id="3" name="Line 8"/>
        <xdr:cNvSpPr>
          <a:spLocks/>
        </xdr:cNvSpPr>
      </xdr:nvSpPr>
      <xdr:spPr>
        <a:xfrm flipH="1">
          <a:off x="2476500" y="1847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114300</xdr:rowOff>
    </xdr:from>
    <xdr:to>
      <xdr:col>5</xdr:col>
      <xdr:colOff>742950</xdr:colOff>
      <xdr:row>29</xdr:row>
      <xdr:rowOff>114300</xdr:rowOff>
    </xdr:to>
    <xdr:sp>
      <xdr:nvSpPr>
        <xdr:cNvPr id="4" name="Line 9"/>
        <xdr:cNvSpPr>
          <a:spLocks/>
        </xdr:cNvSpPr>
      </xdr:nvSpPr>
      <xdr:spPr>
        <a:xfrm>
          <a:off x="4200525" y="5029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29</xdr:row>
      <xdr:rowOff>104775</xdr:rowOff>
    </xdr:from>
    <xdr:to>
      <xdr:col>3</xdr:col>
      <xdr:colOff>342900</xdr:colOff>
      <xdr:row>29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2438400" y="5019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55</xdr:row>
      <xdr:rowOff>19050</xdr:rowOff>
    </xdr:from>
    <xdr:to>
      <xdr:col>7</xdr:col>
      <xdr:colOff>219075</xdr:colOff>
      <xdr:row>57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0297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2006.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A1">
      <selection activeCell="B1" sqref="B1"/>
    </sheetView>
  </sheetViews>
  <sheetFormatPr defaultColWidth="9.140625" defaultRowHeight="15" customHeight="1"/>
  <cols>
    <col min="1" max="1" width="1.8515625" style="64" customWidth="1"/>
    <col min="2" max="2" width="2.8515625" style="71" customWidth="1"/>
    <col min="3" max="3" width="2.140625" style="64" customWidth="1"/>
    <col min="4" max="4" width="23.28125" style="64" customWidth="1"/>
    <col min="5" max="5" width="12.7109375" style="65" customWidth="1"/>
    <col min="6" max="6" width="2.8515625" style="65" customWidth="1"/>
    <col min="7" max="7" width="13.28125" style="64" customWidth="1"/>
    <col min="8" max="8" width="2.8515625" style="65" customWidth="1"/>
    <col min="9" max="9" width="12.7109375" style="64" customWidth="1"/>
    <col min="10" max="10" width="2.57421875" style="64" customWidth="1"/>
    <col min="11" max="11" width="13.28125" style="64" customWidth="1"/>
    <col min="12" max="12" width="5.421875" style="64" customWidth="1"/>
    <col min="13" max="16384" width="9.140625" style="64" customWidth="1"/>
  </cols>
  <sheetData>
    <row r="1" spans="2:11" ht="15" customHeight="1">
      <c r="B1" s="62" t="s">
        <v>21</v>
      </c>
      <c r="C1" s="63"/>
      <c r="K1" s="66"/>
    </row>
    <row r="2" spans="2:3" ht="12" customHeight="1">
      <c r="B2" s="67" t="s">
        <v>0</v>
      </c>
      <c r="C2" s="63"/>
    </row>
    <row r="3" spans="2:3" ht="7.5" customHeight="1">
      <c r="B3" s="68"/>
      <c r="C3" s="63"/>
    </row>
    <row r="4" spans="2:6" ht="12" customHeight="1">
      <c r="B4" s="69" t="s">
        <v>22</v>
      </c>
      <c r="E4" s="68"/>
      <c r="F4" s="70"/>
    </row>
    <row r="5" ht="13.5" customHeight="1"/>
    <row r="6" ht="13.5" customHeight="1">
      <c r="B6" s="72" t="s">
        <v>105</v>
      </c>
    </row>
    <row r="7" ht="13.5" customHeight="1">
      <c r="B7" s="72" t="s">
        <v>106</v>
      </c>
    </row>
    <row r="8" ht="13.5" customHeight="1">
      <c r="B8" s="64"/>
    </row>
    <row r="9" ht="13.5" customHeight="1">
      <c r="B9" s="64"/>
    </row>
    <row r="10" ht="13.5" customHeight="1"/>
    <row r="11" ht="13.5" customHeight="1"/>
    <row r="12" ht="13.5" customHeight="1">
      <c r="B12" s="73"/>
    </row>
    <row r="13" ht="13.5" customHeight="1">
      <c r="B13" s="74" t="s">
        <v>6</v>
      </c>
    </row>
    <row r="14" ht="13.5" customHeight="1">
      <c r="B14" s="75" t="s">
        <v>107</v>
      </c>
    </row>
    <row r="15" spans="5:11" ht="13.5" customHeight="1">
      <c r="E15" s="76"/>
      <c r="F15" s="76"/>
      <c r="G15" s="76"/>
      <c r="H15" s="76"/>
      <c r="I15" s="77"/>
      <c r="J15" s="77"/>
      <c r="K15" s="78"/>
    </row>
    <row r="16" spans="5:12" ht="13.5" customHeight="1">
      <c r="E16" s="133" t="s">
        <v>7</v>
      </c>
      <c r="F16" s="133"/>
      <c r="G16" s="133"/>
      <c r="H16" s="76"/>
      <c r="I16" s="133" t="s">
        <v>8</v>
      </c>
      <c r="J16" s="133"/>
      <c r="K16" s="133"/>
      <c r="L16" s="69"/>
    </row>
    <row r="17" spans="2:12" ht="13.5" customHeight="1">
      <c r="B17" s="79"/>
      <c r="C17" s="80"/>
      <c r="D17" s="81"/>
      <c r="E17" s="82" t="s">
        <v>9</v>
      </c>
      <c r="F17" s="82"/>
      <c r="G17" s="83" t="s">
        <v>10</v>
      </c>
      <c r="H17" s="83"/>
      <c r="I17" s="82" t="s">
        <v>9</v>
      </c>
      <c r="J17" s="82"/>
      <c r="K17" s="83" t="s">
        <v>10</v>
      </c>
      <c r="L17" s="69"/>
    </row>
    <row r="18" spans="2:12" ht="13.5" customHeight="1">
      <c r="B18" s="79"/>
      <c r="C18" s="80"/>
      <c r="D18" s="80"/>
      <c r="E18" s="82" t="s">
        <v>11</v>
      </c>
      <c r="F18" s="82"/>
      <c r="G18" s="83" t="s">
        <v>12</v>
      </c>
      <c r="H18" s="83"/>
      <c r="I18" s="82" t="s">
        <v>13</v>
      </c>
      <c r="J18" s="82"/>
      <c r="K18" s="83" t="s">
        <v>12</v>
      </c>
      <c r="L18" s="69"/>
    </row>
    <row r="19" spans="2:12" ht="13.5" customHeight="1">
      <c r="B19" s="79"/>
      <c r="C19" s="80"/>
      <c r="D19" s="80"/>
      <c r="E19" s="82"/>
      <c r="F19" s="82"/>
      <c r="G19" s="83" t="s">
        <v>11</v>
      </c>
      <c r="H19" s="83"/>
      <c r="I19" s="82"/>
      <c r="J19" s="82"/>
      <c r="K19" s="83" t="s">
        <v>14</v>
      </c>
      <c r="L19" s="69"/>
    </row>
    <row r="20" spans="5:12" ht="13.5" customHeight="1">
      <c r="E20" s="8" t="s">
        <v>108</v>
      </c>
      <c r="F20" s="8"/>
      <c r="G20" s="8" t="s">
        <v>109</v>
      </c>
      <c r="H20" s="84"/>
      <c r="I20" s="8" t="s">
        <v>108</v>
      </c>
      <c r="J20" s="8"/>
      <c r="K20" s="8" t="s">
        <v>109</v>
      </c>
      <c r="L20" s="69"/>
    </row>
    <row r="21" spans="3:11" ht="13.5" customHeight="1">
      <c r="C21" s="85"/>
      <c r="D21" s="85"/>
      <c r="E21" s="86" t="s">
        <v>15</v>
      </c>
      <c r="F21" s="84"/>
      <c r="G21" s="86" t="s">
        <v>15</v>
      </c>
      <c r="H21" s="84"/>
      <c r="I21" s="86" t="s">
        <v>15</v>
      </c>
      <c r="J21" s="84"/>
      <c r="K21" s="86" t="s">
        <v>15</v>
      </c>
    </row>
    <row r="22" spans="2:11" s="91" customFormat="1" ht="9.75" customHeight="1">
      <c r="B22" s="87"/>
      <c r="C22" s="88"/>
      <c r="D22" s="88"/>
      <c r="E22" s="89"/>
      <c r="F22" s="89"/>
      <c r="G22" s="89"/>
      <c r="H22" s="89"/>
      <c r="I22" s="89"/>
      <c r="J22" s="89"/>
      <c r="K22" s="90"/>
    </row>
    <row r="23" spans="2:11" s="91" customFormat="1" ht="13.5" customHeight="1">
      <c r="B23" s="92"/>
      <c r="C23" s="88" t="s">
        <v>1</v>
      </c>
      <c r="D23" s="88"/>
      <c r="E23" s="89">
        <v>51727</v>
      </c>
      <c r="F23" s="89"/>
      <c r="G23" s="89">
        <v>35554</v>
      </c>
      <c r="H23" s="89"/>
      <c r="I23" s="89">
        <v>99771</v>
      </c>
      <c r="J23" s="89"/>
      <c r="K23" s="89">
        <v>69214</v>
      </c>
    </row>
    <row r="24" spans="2:11" s="91" customFormat="1" ht="9" customHeight="1">
      <c r="B24" s="87"/>
      <c r="C24" s="88"/>
      <c r="D24" s="88"/>
      <c r="E24" s="89"/>
      <c r="F24" s="89"/>
      <c r="G24" s="89"/>
      <c r="H24" s="89"/>
      <c r="I24" s="89"/>
      <c r="J24" s="89"/>
      <c r="K24" s="89"/>
    </row>
    <row r="25" spans="2:11" s="91" customFormat="1" ht="13.5" customHeight="1">
      <c r="B25" s="92"/>
      <c r="C25" s="88" t="s">
        <v>16</v>
      </c>
      <c r="D25" s="88"/>
      <c r="E25" s="93">
        <v>-44464</v>
      </c>
      <c r="F25" s="93"/>
      <c r="G25" s="93">
        <v>-30756</v>
      </c>
      <c r="H25" s="89"/>
      <c r="I25" s="93">
        <v>-86694</v>
      </c>
      <c r="J25" s="93"/>
      <c r="K25" s="93">
        <v>-59965</v>
      </c>
    </row>
    <row r="26" spans="2:11" s="91" customFormat="1" ht="9" customHeight="1">
      <c r="B26" s="87"/>
      <c r="C26" s="88"/>
      <c r="D26" s="88"/>
      <c r="E26" s="89"/>
      <c r="F26" s="89"/>
      <c r="G26" s="89"/>
      <c r="H26" s="89"/>
      <c r="I26" s="89"/>
      <c r="J26" s="89"/>
      <c r="K26" s="89"/>
    </row>
    <row r="27" spans="2:11" s="91" customFormat="1" ht="13.5" customHeight="1">
      <c r="B27" s="92"/>
      <c r="C27" s="88" t="s">
        <v>68</v>
      </c>
      <c r="D27" s="88"/>
      <c r="E27" s="89">
        <v>403</v>
      </c>
      <c r="F27" s="89"/>
      <c r="G27" s="89">
        <v>422</v>
      </c>
      <c r="H27" s="89"/>
      <c r="I27" s="89">
        <v>757</v>
      </c>
      <c r="J27" s="89"/>
      <c r="K27" s="89">
        <v>796</v>
      </c>
    </row>
    <row r="28" spans="2:11" s="91" customFormat="1" ht="6" customHeight="1">
      <c r="B28" s="87"/>
      <c r="C28" s="88"/>
      <c r="D28" s="88"/>
      <c r="E28" s="94"/>
      <c r="F28" s="89"/>
      <c r="G28" s="94"/>
      <c r="H28" s="89"/>
      <c r="I28" s="94"/>
      <c r="J28" s="89"/>
      <c r="K28" s="94"/>
    </row>
    <row r="29" spans="2:11" s="91" customFormat="1" ht="6" customHeight="1">
      <c r="B29" s="87"/>
      <c r="C29" s="88"/>
      <c r="D29" s="88"/>
      <c r="E29" s="89"/>
      <c r="F29" s="89"/>
      <c r="G29" s="89"/>
      <c r="H29" s="89"/>
      <c r="I29" s="89"/>
      <c r="J29" s="89"/>
      <c r="K29" s="89"/>
    </row>
    <row r="30" spans="2:11" s="91" customFormat="1" ht="13.5" customHeight="1">
      <c r="B30" s="87"/>
      <c r="C30" s="88" t="s">
        <v>2</v>
      </c>
      <c r="D30" s="88"/>
      <c r="E30" s="89">
        <f>SUM(E23:E28)</f>
        <v>7666</v>
      </c>
      <c r="F30" s="89"/>
      <c r="G30" s="89">
        <f>SUM(G23:G28)</f>
        <v>5220</v>
      </c>
      <c r="H30" s="89"/>
      <c r="I30" s="89">
        <f>SUM(I23:I28)</f>
        <v>13834</v>
      </c>
      <c r="J30" s="89"/>
      <c r="K30" s="89">
        <f>SUM(K23:K28)</f>
        <v>10045</v>
      </c>
    </row>
    <row r="31" spans="2:11" s="91" customFormat="1" ht="9" customHeight="1">
      <c r="B31" s="87"/>
      <c r="C31" s="88"/>
      <c r="D31" s="88"/>
      <c r="E31" s="89"/>
      <c r="F31" s="89"/>
      <c r="G31" s="89"/>
      <c r="H31" s="89"/>
      <c r="I31" s="89"/>
      <c r="J31" s="89"/>
      <c r="K31" s="89"/>
    </row>
    <row r="32" spans="2:11" s="91" customFormat="1" ht="13.5" customHeight="1">
      <c r="B32" s="92"/>
      <c r="C32" s="88" t="s">
        <v>17</v>
      </c>
      <c r="D32" s="88"/>
      <c r="E32" s="89">
        <v>-643</v>
      </c>
      <c r="F32" s="89"/>
      <c r="G32" s="89">
        <v>-795</v>
      </c>
      <c r="H32" s="89"/>
      <c r="I32" s="89">
        <v>-1223</v>
      </c>
      <c r="J32" s="89"/>
      <c r="K32" s="89">
        <v>-1664</v>
      </c>
    </row>
    <row r="33" spans="2:11" s="91" customFormat="1" ht="6" customHeight="1">
      <c r="B33" s="87"/>
      <c r="C33" s="88"/>
      <c r="D33" s="88"/>
      <c r="E33" s="94"/>
      <c r="F33" s="89"/>
      <c r="G33" s="94"/>
      <c r="H33" s="89"/>
      <c r="I33" s="94"/>
      <c r="J33" s="89"/>
      <c r="K33" s="94"/>
    </row>
    <row r="34" spans="2:11" s="91" customFormat="1" ht="6" customHeight="1">
      <c r="B34" s="87"/>
      <c r="C34" s="88"/>
      <c r="D34" s="88"/>
      <c r="E34" s="89"/>
      <c r="F34" s="89"/>
      <c r="G34" s="89"/>
      <c r="H34" s="89"/>
      <c r="I34" s="89"/>
      <c r="J34" s="89"/>
      <c r="K34" s="89"/>
    </row>
    <row r="35" spans="2:11" s="91" customFormat="1" ht="13.5" customHeight="1">
      <c r="B35" s="87"/>
      <c r="C35" s="88" t="s">
        <v>18</v>
      </c>
      <c r="D35" s="88"/>
      <c r="E35" s="89">
        <f>SUM(E30:E33)</f>
        <v>7023</v>
      </c>
      <c r="F35" s="89"/>
      <c r="G35" s="89">
        <f>SUM(G30:G33)</f>
        <v>4425</v>
      </c>
      <c r="H35" s="89"/>
      <c r="I35" s="89">
        <f>SUM(I30:I33)</f>
        <v>12611</v>
      </c>
      <c r="J35" s="89"/>
      <c r="K35" s="89">
        <f>SUM(K30:K33)</f>
        <v>8381</v>
      </c>
    </row>
    <row r="36" spans="2:11" s="91" customFormat="1" ht="9" customHeight="1">
      <c r="B36" s="87"/>
      <c r="C36" s="88"/>
      <c r="D36" s="88"/>
      <c r="E36" s="89"/>
      <c r="F36" s="89"/>
      <c r="G36" s="89"/>
      <c r="H36" s="89"/>
      <c r="I36" s="89"/>
      <c r="J36" s="89"/>
      <c r="K36" s="89"/>
    </row>
    <row r="37" spans="2:11" s="91" customFormat="1" ht="13.5" customHeight="1">
      <c r="B37" s="87"/>
      <c r="C37" s="88" t="s">
        <v>3</v>
      </c>
      <c r="D37" s="88"/>
      <c r="E37" s="89">
        <v>-1370</v>
      </c>
      <c r="F37" s="89"/>
      <c r="G37" s="89">
        <v>-1172</v>
      </c>
      <c r="H37" s="89"/>
      <c r="I37" s="89">
        <v>-2878</v>
      </c>
      <c r="J37" s="89"/>
      <c r="K37" s="89">
        <v>-2227</v>
      </c>
    </row>
    <row r="38" spans="2:11" s="91" customFormat="1" ht="6" customHeight="1">
      <c r="B38" s="87"/>
      <c r="C38" s="88"/>
      <c r="D38" s="88"/>
      <c r="E38" s="94"/>
      <c r="F38" s="89"/>
      <c r="G38" s="94"/>
      <c r="H38" s="89"/>
      <c r="I38" s="94"/>
      <c r="J38" s="89"/>
      <c r="K38" s="94"/>
    </row>
    <row r="39" spans="2:11" s="91" customFormat="1" ht="6" customHeight="1">
      <c r="B39" s="87"/>
      <c r="C39" s="88"/>
      <c r="D39" s="88"/>
      <c r="E39" s="89"/>
      <c r="F39" s="89"/>
      <c r="G39" s="89"/>
      <c r="H39" s="89"/>
      <c r="I39" s="89"/>
      <c r="J39" s="89"/>
      <c r="K39" s="89"/>
    </row>
    <row r="40" spans="2:11" s="91" customFormat="1" ht="13.5" customHeight="1" thickBot="1">
      <c r="B40" s="87"/>
      <c r="C40" s="88" t="s">
        <v>19</v>
      </c>
      <c r="D40" s="88"/>
      <c r="E40" s="127">
        <f>SUM(E35:E38)</f>
        <v>5653</v>
      </c>
      <c r="F40" s="95"/>
      <c r="G40" s="127">
        <f>SUM(G35:G38)</f>
        <v>3253</v>
      </c>
      <c r="H40" s="95"/>
      <c r="I40" s="127">
        <f>SUM(I35:I38)</f>
        <v>9733</v>
      </c>
      <c r="J40" s="95"/>
      <c r="K40" s="127">
        <f>SUM(K35:K38)</f>
        <v>6154</v>
      </c>
    </row>
    <row r="41" spans="2:11" s="91" customFormat="1" ht="9" customHeight="1" thickTop="1">
      <c r="B41" s="87"/>
      <c r="C41" s="88"/>
      <c r="D41" s="88"/>
      <c r="E41" s="95"/>
      <c r="F41" s="95"/>
      <c r="G41" s="95"/>
      <c r="H41" s="95"/>
      <c r="I41" s="95"/>
      <c r="J41" s="95"/>
      <c r="K41" s="95"/>
    </row>
    <row r="42" spans="2:11" s="91" customFormat="1" ht="13.5" customHeight="1">
      <c r="B42" s="87"/>
      <c r="C42" s="88" t="s">
        <v>94</v>
      </c>
      <c r="D42" s="88"/>
      <c r="E42" s="89"/>
      <c r="F42" s="89"/>
      <c r="G42" s="89"/>
      <c r="H42" s="89"/>
      <c r="I42" s="89"/>
      <c r="J42" s="89"/>
      <c r="K42" s="89"/>
    </row>
    <row r="43" spans="2:11" s="91" customFormat="1" ht="15">
      <c r="B43" s="87"/>
      <c r="C43" s="88" t="s">
        <v>95</v>
      </c>
      <c r="D43" s="88"/>
      <c r="E43" s="89"/>
      <c r="F43" s="89"/>
      <c r="G43" s="89"/>
      <c r="H43" s="89"/>
      <c r="I43" s="89"/>
      <c r="J43" s="89"/>
      <c r="K43" s="89"/>
    </row>
    <row r="44" spans="2:11" s="91" customFormat="1" ht="13.5" customHeight="1">
      <c r="B44" s="87"/>
      <c r="C44" s="88" t="s">
        <v>96</v>
      </c>
      <c r="D44" s="88"/>
      <c r="E44" s="89"/>
      <c r="F44" s="89"/>
      <c r="G44" s="89"/>
      <c r="H44" s="89"/>
      <c r="I44" s="89"/>
      <c r="J44" s="89"/>
      <c r="K44" s="89"/>
    </row>
    <row r="45" spans="2:11" s="91" customFormat="1" ht="15">
      <c r="B45" s="87"/>
      <c r="C45" s="88" t="s">
        <v>99</v>
      </c>
      <c r="D45" s="88"/>
      <c r="E45" s="89">
        <v>4582</v>
      </c>
      <c r="F45" s="89"/>
      <c r="G45" s="89">
        <v>3025</v>
      </c>
      <c r="H45" s="89"/>
      <c r="I45" s="89">
        <v>8144</v>
      </c>
      <c r="J45" s="89"/>
      <c r="K45" s="89">
        <v>5821</v>
      </c>
    </row>
    <row r="46" spans="2:11" s="91" customFormat="1" ht="15">
      <c r="B46" s="87"/>
      <c r="C46" s="88" t="s">
        <v>20</v>
      </c>
      <c r="D46" s="88"/>
      <c r="E46" s="89">
        <v>1071</v>
      </c>
      <c r="F46" s="89"/>
      <c r="G46" s="89">
        <v>228</v>
      </c>
      <c r="H46" s="89"/>
      <c r="I46" s="89">
        <v>1589</v>
      </c>
      <c r="J46" s="89"/>
      <c r="K46" s="89">
        <v>333</v>
      </c>
    </row>
    <row r="47" spans="2:11" s="91" customFormat="1" ht="6" customHeight="1">
      <c r="B47" s="87"/>
      <c r="C47" s="88"/>
      <c r="D47" s="88"/>
      <c r="E47" s="94"/>
      <c r="F47" s="89"/>
      <c r="G47" s="94"/>
      <c r="H47" s="89"/>
      <c r="I47" s="94"/>
      <c r="J47" s="89"/>
      <c r="K47" s="94"/>
    </row>
    <row r="48" spans="2:11" s="91" customFormat="1" ht="6" customHeight="1">
      <c r="B48" s="87"/>
      <c r="C48" s="88"/>
      <c r="D48" s="88"/>
      <c r="E48" s="89"/>
      <c r="F48" s="89"/>
      <c r="G48" s="89"/>
      <c r="H48" s="89"/>
      <c r="I48" s="89"/>
      <c r="J48" s="89"/>
      <c r="K48" s="89"/>
    </row>
    <row r="49" spans="2:11" s="91" customFormat="1" ht="13.5" customHeight="1" thickBot="1">
      <c r="B49" s="87"/>
      <c r="C49" s="88" t="s">
        <v>19</v>
      </c>
      <c r="D49" s="88"/>
      <c r="E49" s="127">
        <f>SUM(E45:E48)</f>
        <v>5653</v>
      </c>
      <c r="F49" s="95"/>
      <c r="G49" s="127">
        <f>SUM(G45:G48)</f>
        <v>3253</v>
      </c>
      <c r="H49" s="95"/>
      <c r="I49" s="127">
        <f>SUM(I45:I48)</f>
        <v>9733</v>
      </c>
      <c r="J49" s="95"/>
      <c r="K49" s="127">
        <f>SUM(K45:K48)</f>
        <v>6154</v>
      </c>
    </row>
    <row r="50" spans="2:11" s="91" customFormat="1" ht="15.75" thickTop="1">
      <c r="B50" s="87"/>
      <c r="C50" s="88"/>
      <c r="D50" s="88"/>
      <c r="E50" s="89"/>
      <c r="F50" s="89"/>
      <c r="G50" s="89"/>
      <c r="H50" s="89"/>
      <c r="I50" s="89"/>
      <c r="J50" s="89"/>
      <c r="K50" s="89"/>
    </row>
    <row r="51" spans="2:11" s="91" customFormat="1" ht="13.5" customHeight="1">
      <c r="B51" s="87"/>
      <c r="C51" s="88" t="s">
        <v>4</v>
      </c>
      <c r="D51" s="88"/>
      <c r="E51" s="89"/>
      <c r="F51" s="89"/>
      <c r="G51" s="89"/>
      <c r="H51" s="89"/>
      <c r="I51" s="89"/>
      <c r="J51" s="89"/>
      <c r="K51" s="89"/>
    </row>
    <row r="52" spans="2:11" s="91" customFormat="1" ht="13.5" customHeight="1">
      <c r="B52" s="87"/>
      <c r="C52" s="88"/>
      <c r="D52" s="97" t="s">
        <v>23</v>
      </c>
      <c r="E52" s="98">
        <f>SUM(E45/43001)*100</f>
        <v>10.655566149624427</v>
      </c>
      <c r="F52" s="99"/>
      <c r="G52" s="98">
        <f>SUM(G45/43001)*100</f>
        <v>7.034720122787842</v>
      </c>
      <c r="H52" s="99"/>
      <c r="I52" s="98">
        <f>SUM(I45/43001)*100</f>
        <v>18.939094439664196</v>
      </c>
      <c r="J52" s="99"/>
      <c r="K52" s="98">
        <f>SUM(K45/43001)*100</f>
        <v>13.536894490825796</v>
      </c>
    </row>
    <row r="53" spans="2:11" s="91" customFormat="1" ht="13.5" customHeight="1">
      <c r="B53" s="87"/>
      <c r="C53" s="88"/>
      <c r="D53" s="97" t="s">
        <v>24</v>
      </c>
      <c r="E53" s="98">
        <f>SUM(E45/43001)*100</f>
        <v>10.655566149624427</v>
      </c>
      <c r="F53" s="99"/>
      <c r="G53" s="98">
        <f>SUM(G45/43087*100)</f>
        <v>7.020679091141179</v>
      </c>
      <c r="H53" s="99"/>
      <c r="I53" s="98">
        <f>SUM(I45/43001)*100</f>
        <v>18.939094439664196</v>
      </c>
      <c r="J53" s="99"/>
      <c r="K53" s="98">
        <f>SUM(K45/43087*100)</f>
        <v>13.509875368440596</v>
      </c>
    </row>
    <row r="54" spans="2:11" s="91" customFormat="1" ht="6" customHeight="1" thickBot="1">
      <c r="B54" s="87"/>
      <c r="C54" s="88"/>
      <c r="D54" s="97"/>
      <c r="E54" s="96"/>
      <c r="F54" s="89"/>
      <c r="G54" s="96"/>
      <c r="H54" s="89"/>
      <c r="I54" s="96"/>
      <c r="J54" s="89"/>
      <c r="K54" s="96"/>
    </row>
    <row r="55" spans="3:11" ht="9.75" customHeight="1" thickTop="1">
      <c r="C55" s="100"/>
      <c r="D55" s="100"/>
      <c r="E55" s="101"/>
      <c r="F55" s="101"/>
      <c r="G55" s="101"/>
      <c r="H55" s="101"/>
      <c r="I55" s="101"/>
      <c r="J55" s="101"/>
      <c r="K55" s="101"/>
    </row>
    <row r="56" spans="3:11" ht="13.5" customHeight="1">
      <c r="C56" s="100"/>
      <c r="D56" s="100"/>
      <c r="E56" s="101"/>
      <c r="F56" s="101"/>
      <c r="G56" s="101"/>
      <c r="H56" s="101"/>
      <c r="I56" s="101"/>
      <c r="J56" s="101"/>
      <c r="K56" s="101"/>
    </row>
    <row r="57" spans="3:11" ht="13.5" customHeight="1">
      <c r="C57" s="100"/>
      <c r="D57" s="100"/>
      <c r="E57" s="101"/>
      <c r="F57" s="101"/>
      <c r="G57" s="101"/>
      <c r="H57" s="101"/>
      <c r="I57" s="101"/>
      <c r="J57" s="101"/>
      <c r="K57" s="101"/>
    </row>
    <row r="58" spans="3:11" ht="13.5" customHeight="1">
      <c r="C58" s="100"/>
      <c r="D58" s="100"/>
      <c r="E58" s="101"/>
      <c r="F58" s="101"/>
      <c r="G58" s="101"/>
      <c r="H58" s="101"/>
      <c r="I58" s="101"/>
      <c r="J58" s="101"/>
      <c r="K58" s="101"/>
    </row>
    <row r="59" spans="3:11" ht="13.5" customHeight="1">
      <c r="C59" s="100"/>
      <c r="D59" s="100"/>
      <c r="E59" s="101"/>
      <c r="F59" s="101"/>
      <c r="G59" s="101"/>
      <c r="H59" s="101"/>
      <c r="I59" s="101"/>
      <c r="J59" s="101"/>
      <c r="K59" s="101"/>
    </row>
    <row r="60" spans="3:11" ht="13.5" customHeight="1">
      <c r="C60" s="100"/>
      <c r="D60" s="100"/>
      <c r="E60" s="101"/>
      <c r="F60" s="101"/>
      <c r="G60" s="101"/>
      <c r="H60" s="101"/>
      <c r="I60" s="101"/>
      <c r="J60" s="101"/>
      <c r="K60" s="101"/>
    </row>
    <row r="61" spans="3:11" ht="13.5" customHeight="1">
      <c r="C61" s="100"/>
      <c r="D61" s="100"/>
      <c r="E61" s="101"/>
      <c r="F61" s="101"/>
      <c r="G61" s="101"/>
      <c r="H61" s="101"/>
      <c r="I61" s="101"/>
      <c r="J61" s="101"/>
      <c r="K61" s="101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90" zoomScaleNormal="90" workbookViewId="0" topLeftCell="A1">
      <selection activeCell="C36" sqref="C36"/>
    </sheetView>
  </sheetViews>
  <sheetFormatPr defaultColWidth="9.140625" defaultRowHeight="13.5" customHeight="1"/>
  <cols>
    <col min="1" max="1" width="3.140625" style="12" customWidth="1"/>
    <col min="2" max="2" width="1.8515625" style="4" customWidth="1"/>
    <col min="3" max="3" width="33.421875" style="13" customWidth="1"/>
    <col min="4" max="4" width="5.00390625" style="13" customWidth="1"/>
    <col min="5" max="5" width="3.00390625" style="13" customWidth="1"/>
    <col min="6" max="6" width="11.7109375" style="13" customWidth="1"/>
    <col min="7" max="7" width="3.00390625" style="13" customWidth="1"/>
    <col min="8" max="8" width="4.28125" style="13" customWidth="1"/>
    <col min="9" max="9" width="3.57421875" style="13" customWidth="1"/>
    <col min="10" max="10" width="11.7109375" style="13" customWidth="1"/>
    <col min="11" max="11" width="3.7109375" style="13" customWidth="1"/>
    <col min="12" max="12" width="7.7109375" style="13" customWidth="1"/>
    <col min="13" max="16384" width="5.8515625" style="13" customWidth="1"/>
  </cols>
  <sheetData>
    <row r="1" spans="2:10" s="2" customFormat="1" ht="15" customHeight="1">
      <c r="B1" s="5" t="s">
        <v>21</v>
      </c>
      <c r="C1"/>
      <c r="E1" s="3"/>
      <c r="F1" s="3"/>
      <c r="H1" s="3"/>
      <c r="J1" s="59"/>
    </row>
    <row r="2" spans="2:8" s="2" customFormat="1" ht="12.75" customHeight="1">
      <c r="B2" s="7" t="s">
        <v>0</v>
      </c>
      <c r="C2"/>
      <c r="E2" s="3"/>
      <c r="F2" s="3"/>
      <c r="H2" s="3"/>
    </row>
    <row r="3" spans="2:8" s="2" customFormat="1" ht="9.75" customHeight="1">
      <c r="B3" s="6"/>
      <c r="C3"/>
      <c r="E3" s="3"/>
      <c r="F3" s="3"/>
      <c r="H3" s="3"/>
    </row>
    <row r="4" spans="2:8" s="2" customFormat="1" ht="12.75" customHeight="1">
      <c r="B4" s="4" t="s">
        <v>22</v>
      </c>
      <c r="E4" s="6"/>
      <c r="F4" s="9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4" t="s">
        <v>69</v>
      </c>
      <c r="C6" s="4"/>
    </row>
    <row r="7" spans="2:3" ht="14.25">
      <c r="B7" s="15" t="s">
        <v>114</v>
      </c>
      <c r="C7" s="4"/>
    </row>
    <row r="8" spans="1:11" ht="12.75" customHeight="1">
      <c r="A8" s="1"/>
      <c r="B8" s="17"/>
      <c r="C8" s="17"/>
      <c r="D8" s="17"/>
      <c r="E8" s="25"/>
      <c r="F8" s="20"/>
      <c r="G8" s="20"/>
      <c r="H8" s="20"/>
      <c r="I8" s="20"/>
      <c r="J8" s="20"/>
      <c r="K8" s="57"/>
    </row>
    <row r="9" spans="1:11" ht="12.75" customHeight="1" thickBot="1">
      <c r="A9" s="1"/>
      <c r="B9" s="17"/>
      <c r="C9" s="17"/>
      <c r="D9" s="17"/>
      <c r="E9" s="18"/>
      <c r="F9" s="19"/>
      <c r="G9" s="19"/>
      <c r="H9" s="20"/>
      <c r="I9" s="19"/>
      <c r="J9" s="19"/>
      <c r="K9" s="21"/>
    </row>
    <row r="10" spans="1:10" s="30" customFormat="1" ht="13.5" customHeight="1">
      <c r="A10" s="1"/>
      <c r="B10" s="17"/>
      <c r="C10" s="17"/>
      <c r="D10" s="17"/>
      <c r="E10" s="17"/>
      <c r="F10" s="20" t="s">
        <v>25</v>
      </c>
      <c r="G10" s="20"/>
      <c r="H10" s="29"/>
      <c r="I10" s="29"/>
      <c r="J10" s="20" t="s">
        <v>26</v>
      </c>
    </row>
    <row r="11" spans="1:10" s="30" customFormat="1" ht="13.5" customHeight="1">
      <c r="A11" s="1"/>
      <c r="B11" s="17"/>
      <c r="C11" s="17"/>
      <c r="D11" s="17"/>
      <c r="E11" s="17"/>
      <c r="F11" s="20" t="s">
        <v>27</v>
      </c>
      <c r="G11" s="20"/>
      <c r="H11" s="29"/>
      <c r="I11" s="29"/>
      <c r="J11" s="20" t="s">
        <v>28</v>
      </c>
    </row>
    <row r="12" spans="1:11" s="30" customFormat="1" ht="13.5" customHeight="1" thickBot="1">
      <c r="A12" s="1"/>
      <c r="B12" s="22"/>
      <c r="C12" s="22"/>
      <c r="D12" s="22"/>
      <c r="E12" s="19"/>
      <c r="F12" s="23" t="s">
        <v>110</v>
      </c>
      <c r="G12" s="23"/>
      <c r="H12" s="29"/>
      <c r="I12" s="31"/>
      <c r="J12" s="23" t="s">
        <v>91</v>
      </c>
      <c r="K12" s="32"/>
    </row>
    <row r="13" spans="1:10" s="30" customFormat="1" ht="13.5" customHeight="1">
      <c r="A13" s="1"/>
      <c r="B13" s="22"/>
      <c r="C13" s="22"/>
      <c r="D13" s="22"/>
      <c r="E13" s="22"/>
      <c r="F13" s="22" t="s">
        <v>15</v>
      </c>
      <c r="G13" s="22"/>
      <c r="H13" s="29"/>
      <c r="I13" s="29"/>
      <c r="J13" s="22" t="s">
        <v>15</v>
      </c>
    </row>
    <row r="14" spans="1:10" ht="8.25" customHeight="1">
      <c r="A14" s="1"/>
      <c r="B14" s="17"/>
      <c r="C14" s="17"/>
      <c r="D14" s="17"/>
      <c r="E14" s="17"/>
      <c r="F14" s="33"/>
      <c r="G14" s="33"/>
      <c r="H14" s="34"/>
      <c r="I14" s="34"/>
      <c r="J14" s="33"/>
    </row>
    <row r="15" spans="1:10" s="16" customFormat="1" ht="13.5" customHeight="1">
      <c r="A15" s="11"/>
      <c r="B15" s="24" t="s">
        <v>36</v>
      </c>
      <c r="C15" s="24"/>
      <c r="D15" s="27"/>
      <c r="E15" s="27"/>
      <c r="F15" s="35">
        <v>106279</v>
      </c>
      <c r="G15" s="35"/>
      <c r="H15" s="36"/>
      <c r="I15" s="36"/>
      <c r="J15" s="35">
        <v>111713</v>
      </c>
    </row>
    <row r="16" spans="1:10" s="16" customFormat="1" ht="6.75" customHeight="1">
      <c r="A16" s="11"/>
      <c r="B16" s="24"/>
      <c r="C16" s="24"/>
      <c r="D16" s="27"/>
      <c r="E16" s="27"/>
      <c r="F16" s="35"/>
      <c r="G16" s="35"/>
      <c r="H16" s="36"/>
      <c r="I16" s="36"/>
      <c r="J16" s="35"/>
    </row>
    <row r="17" spans="1:10" s="16" customFormat="1" ht="13.5" customHeight="1">
      <c r="A17" s="11"/>
      <c r="B17" s="24" t="s">
        <v>37</v>
      </c>
      <c r="C17" s="24"/>
      <c r="D17" s="27"/>
      <c r="E17" s="27"/>
      <c r="F17" s="37"/>
      <c r="G17" s="37"/>
      <c r="H17" s="36"/>
      <c r="I17" s="36"/>
      <c r="J17" s="37"/>
    </row>
    <row r="18" spans="1:10" s="16" customFormat="1" ht="15" customHeight="1">
      <c r="A18" s="10"/>
      <c r="B18" s="24"/>
      <c r="C18" s="24" t="s">
        <v>30</v>
      </c>
      <c r="D18" s="27"/>
      <c r="E18" s="27"/>
      <c r="F18" s="38">
        <v>3848</v>
      </c>
      <c r="G18" s="35"/>
      <c r="H18" s="36"/>
      <c r="I18" s="36"/>
      <c r="J18" s="38">
        <v>3548</v>
      </c>
    </row>
    <row r="19" spans="1:10" s="16" customFormat="1" ht="12.75" customHeight="1">
      <c r="A19" s="10"/>
      <c r="B19" s="24"/>
      <c r="C19" s="24" t="s">
        <v>29</v>
      </c>
      <c r="D19" s="27"/>
      <c r="E19" s="27"/>
      <c r="F19" s="39">
        <v>13934</v>
      </c>
      <c r="G19" s="35"/>
      <c r="H19" s="36"/>
      <c r="I19" s="36"/>
      <c r="J19" s="39">
        <v>15421</v>
      </c>
    </row>
    <row r="20" spans="1:10" s="16" customFormat="1" ht="12.75" customHeight="1">
      <c r="A20" s="10"/>
      <c r="B20" s="24"/>
      <c r="C20" s="24" t="s">
        <v>60</v>
      </c>
      <c r="D20" s="27"/>
      <c r="E20" s="27"/>
      <c r="F20" s="39">
        <f>35753+2182</f>
        <v>37935</v>
      </c>
      <c r="G20" s="35"/>
      <c r="H20" s="36"/>
      <c r="I20" s="36"/>
      <c r="J20" s="39">
        <v>41860</v>
      </c>
    </row>
    <row r="21" spans="1:10" s="16" customFormat="1" ht="12.75" customHeight="1">
      <c r="A21" s="10"/>
      <c r="B21" s="24"/>
      <c r="C21" s="24" t="s">
        <v>35</v>
      </c>
      <c r="D21" s="27"/>
      <c r="E21" s="27"/>
      <c r="F21" s="39">
        <v>62541</v>
      </c>
      <c r="G21" s="35"/>
      <c r="H21" s="36"/>
      <c r="I21" s="36"/>
      <c r="J21" s="39">
        <v>54262</v>
      </c>
    </row>
    <row r="22" spans="1:10" s="16" customFormat="1" ht="13.5" customHeight="1">
      <c r="A22" s="10"/>
      <c r="B22" s="24"/>
      <c r="C22" s="24"/>
      <c r="D22" s="27"/>
      <c r="E22" s="27"/>
      <c r="F22" s="40">
        <f>SUM(F18:F21)</f>
        <v>118258</v>
      </c>
      <c r="G22" s="35"/>
      <c r="H22" s="36"/>
      <c r="I22" s="36"/>
      <c r="J22" s="40">
        <f>SUM(J18:J21)</f>
        <v>115091</v>
      </c>
    </row>
    <row r="23" spans="1:10" s="16" customFormat="1" ht="13.5" customHeight="1">
      <c r="A23" s="11"/>
      <c r="B23" s="24" t="s">
        <v>38</v>
      </c>
      <c r="C23" s="24"/>
      <c r="D23" s="27"/>
      <c r="E23" s="27"/>
      <c r="F23" s="37"/>
      <c r="G23" s="37"/>
      <c r="H23" s="36"/>
      <c r="I23" s="36"/>
      <c r="J23" s="37"/>
    </row>
    <row r="24" spans="1:10" s="16" customFormat="1" ht="15" customHeight="1">
      <c r="A24" s="10"/>
      <c r="B24" s="24"/>
      <c r="C24" s="24" t="s">
        <v>61</v>
      </c>
      <c r="D24" s="27"/>
      <c r="E24" s="27"/>
      <c r="F24" s="38">
        <f>2184+20403</f>
        <v>22587</v>
      </c>
      <c r="G24" s="35"/>
      <c r="H24" s="36"/>
      <c r="I24" s="36"/>
      <c r="J24" s="38">
        <v>37829</v>
      </c>
    </row>
    <row r="25" spans="1:10" s="16" customFormat="1" ht="12.75" customHeight="1">
      <c r="A25" s="10"/>
      <c r="B25" s="24"/>
      <c r="C25" s="24" t="s">
        <v>31</v>
      </c>
      <c r="D25" s="27"/>
      <c r="E25" s="27"/>
      <c r="F25" s="39">
        <v>836</v>
      </c>
      <c r="G25" s="35"/>
      <c r="H25" s="36"/>
      <c r="I25" s="36"/>
      <c r="J25" s="39">
        <v>1159</v>
      </c>
    </row>
    <row r="26" spans="1:10" s="16" customFormat="1" ht="12.75" customHeight="1">
      <c r="A26" s="10"/>
      <c r="B26" s="24"/>
      <c r="C26" s="24" t="s">
        <v>32</v>
      </c>
      <c r="D26" s="27"/>
      <c r="E26" s="27"/>
      <c r="F26" s="39">
        <v>18284</v>
      </c>
      <c r="G26" s="35"/>
      <c r="H26" s="36"/>
      <c r="I26" s="36"/>
      <c r="J26" s="39">
        <v>17304</v>
      </c>
    </row>
    <row r="27" spans="1:10" s="16" customFormat="1" ht="12.75" customHeight="1">
      <c r="A27" s="10"/>
      <c r="B27" s="24"/>
      <c r="C27" s="24" t="s">
        <v>79</v>
      </c>
      <c r="D27" s="27"/>
      <c r="E27" s="27"/>
      <c r="F27" s="39">
        <v>4089</v>
      </c>
      <c r="G27" s="35"/>
      <c r="H27" s="36"/>
      <c r="I27" s="36"/>
      <c r="J27" s="39">
        <v>2704</v>
      </c>
    </row>
    <row r="28" spans="1:10" s="16" customFormat="1" ht="12.75" customHeight="1">
      <c r="A28" s="10"/>
      <c r="B28" s="24"/>
      <c r="C28" s="24" t="s">
        <v>88</v>
      </c>
      <c r="D28" s="27"/>
      <c r="E28" s="27"/>
      <c r="F28" s="39">
        <v>1293</v>
      </c>
      <c r="G28" s="35"/>
      <c r="H28" s="36"/>
      <c r="I28" s="36"/>
      <c r="J28" s="39">
        <v>0</v>
      </c>
    </row>
    <row r="29" spans="1:10" s="16" customFormat="1" ht="13.5" customHeight="1">
      <c r="A29" s="10"/>
      <c r="B29" s="24"/>
      <c r="C29" s="24"/>
      <c r="D29" s="27"/>
      <c r="E29" s="27"/>
      <c r="F29" s="40">
        <f>SUM(F24:F28)</f>
        <v>47089</v>
      </c>
      <c r="G29" s="35"/>
      <c r="H29" s="36"/>
      <c r="I29" s="36"/>
      <c r="J29" s="40">
        <f>SUM(J24:J28)</f>
        <v>58996</v>
      </c>
    </row>
    <row r="30" spans="1:10" s="16" customFormat="1" ht="15.75" customHeight="1">
      <c r="A30" s="11"/>
      <c r="B30" s="24" t="s">
        <v>39</v>
      </c>
      <c r="C30" s="24"/>
      <c r="D30" s="27"/>
      <c r="E30" s="27"/>
      <c r="F30" s="37">
        <f>+F22-F29</f>
        <v>71169</v>
      </c>
      <c r="G30" s="37"/>
      <c r="H30" s="36"/>
      <c r="I30" s="36"/>
      <c r="J30" s="37">
        <f>+J22-J29</f>
        <v>56095</v>
      </c>
    </row>
    <row r="31" spans="1:10" s="16" customFormat="1" ht="15.75" customHeight="1" thickBot="1">
      <c r="A31" s="10"/>
      <c r="B31" s="24"/>
      <c r="C31" s="24"/>
      <c r="D31" s="27"/>
      <c r="E31" s="27"/>
      <c r="F31" s="41">
        <f>+F15+F30</f>
        <v>177448</v>
      </c>
      <c r="G31" s="35"/>
      <c r="H31" s="36"/>
      <c r="I31" s="36"/>
      <c r="J31" s="41">
        <f>+J15+J30</f>
        <v>167808</v>
      </c>
    </row>
    <row r="32" spans="1:10" s="16" customFormat="1" ht="6.75" customHeight="1" thickTop="1">
      <c r="A32" s="10"/>
      <c r="B32" s="24"/>
      <c r="C32" s="24"/>
      <c r="D32" s="27"/>
      <c r="E32" s="27"/>
      <c r="F32" s="37"/>
      <c r="G32" s="37"/>
      <c r="H32" s="36"/>
      <c r="I32" s="36"/>
      <c r="J32" s="37"/>
    </row>
    <row r="33" spans="1:10" s="16" customFormat="1" ht="13.5" customHeight="1">
      <c r="A33" s="11"/>
      <c r="B33" s="24" t="s">
        <v>41</v>
      </c>
      <c r="C33" s="24"/>
      <c r="D33" s="27"/>
      <c r="E33" s="27"/>
      <c r="F33" s="37"/>
      <c r="G33" s="37"/>
      <c r="H33" s="36"/>
      <c r="I33" s="36"/>
      <c r="J33" s="37"/>
    </row>
    <row r="34" spans="1:10" s="16" customFormat="1" ht="6" customHeight="1">
      <c r="A34" s="10"/>
      <c r="B34" s="24"/>
      <c r="C34" s="24"/>
      <c r="D34" s="27"/>
      <c r="E34" s="27"/>
      <c r="F34" s="37"/>
      <c r="G34" s="37"/>
      <c r="H34" s="36"/>
      <c r="I34" s="36"/>
      <c r="J34" s="37"/>
    </row>
    <row r="35" spans="1:10" s="16" customFormat="1" ht="15" customHeight="1">
      <c r="A35" s="10"/>
      <c r="B35" s="24" t="s">
        <v>40</v>
      </c>
      <c r="C35" s="24"/>
      <c r="D35" s="27"/>
      <c r="E35" s="27"/>
      <c r="F35" s="37">
        <v>43001</v>
      </c>
      <c r="G35" s="37"/>
      <c r="H35" s="36"/>
      <c r="I35" s="36"/>
      <c r="J35" s="37">
        <v>43001</v>
      </c>
    </row>
    <row r="36" spans="1:10" s="16" customFormat="1" ht="6.75" customHeight="1">
      <c r="A36" s="10"/>
      <c r="B36" s="24"/>
      <c r="C36" s="24"/>
      <c r="D36" s="27"/>
      <c r="E36" s="27"/>
      <c r="F36" s="37"/>
      <c r="G36" s="37"/>
      <c r="H36" s="36"/>
      <c r="I36" s="36"/>
      <c r="J36" s="37"/>
    </row>
    <row r="37" spans="1:10" s="16" customFormat="1" ht="13.5" customHeight="1">
      <c r="A37" s="10"/>
      <c r="B37" s="24" t="s">
        <v>42</v>
      </c>
      <c r="C37" s="24"/>
      <c r="D37" s="27"/>
      <c r="E37" s="27"/>
      <c r="F37" s="37"/>
      <c r="G37" s="37"/>
      <c r="H37" s="36"/>
      <c r="I37" s="36"/>
      <c r="J37" s="37"/>
    </row>
    <row r="38" spans="1:10" s="16" customFormat="1" ht="12.75" customHeight="1">
      <c r="A38" s="10"/>
      <c r="B38" s="24"/>
      <c r="C38" s="24" t="s">
        <v>5</v>
      </c>
      <c r="D38" s="27"/>
      <c r="E38" s="27"/>
      <c r="F38" s="37">
        <v>8512</v>
      </c>
      <c r="G38" s="37"/>
      <c r="H38" s="36"/>
      <c r="I38" s="36"/>
      <c r="J38" s="37">
        <v>8512</v>
      </c>
    </row>
    <row r="39" spans="1:10" s="16" customFormat="1" ht="12.75" customHeight="1">
      <c r="A39" s="10"/>
      <c r="B39" s="24"/>
      <c r="C39" s="24" t="s">
        <v>34</v>
      </c>
      <c r="D39" s="27"/>
      <c r="E39" s="27"/>
      <c r="F39" s="128">
        <v>89474</v>
      </c>
      <c r="G39" s="37"/>
      <c r="H39" s="36"/>
      <c r="I39" s="36"/>
      <c r="J39" s="128">
        <v>82620</v>
      </c>
    </row>
    <row r="40" spans="1:10" s="16" customFormat="1" ht="6.75" customHeight="1">
      <c r="A40" s="10"/>
      <c r="B40" s="24"/>
      <c r="C40" s="24"/>
      <c r="D40" s="27"/>
      <c r="E40" s="27"/>
      <c r="F40" s="37"/>
      <c r="G40" s="37"/>
      <c r="H40" s="36"/>
      <c r="I40" s="36"/>
      <c r="J40" s="37"/>
    </row>
    <row r="41" spans="1:10" s="16" customFormat="1" ht="13.5" customHeight="1">
      <c r="A41" s="10"/>
      <c r="B41" s="129" t="s">
        <v>103</v>
      </c>
      <c r="D41" s="27"/>
      <c r="E41" s="27"/>
      <c r="F41" s="37">
        <f>SUM(F35:F39)</f>
        <v>140987</v>
      </c>
      <c r="G41" s="37"/>
      <c r="H41" s="36"/>
      <c r="I41" s="36"/>
      <c r="J41" s="37">
        <f>SUM(J35:J39)</f>
        <v>134133</v>
      </c>
    </row>
    <row r="42" spans="1:10" s="16" customFormat="1" ht="12" customHeight="1">
      <c r="A42" s="10"/>
      <c r="B42" s="24" t="s">
        <v>104</v>
      </c>
      <c r="C42" s="24"/>
      <c r="D42" s="27"/>
      <c r="E42" s="27"/>
      <c r="F42" s="35"/>
      <c r="G42" s="37"/>
      <c r="H42" s="36"/>
      <c r="I42" s="36"/>
      <c r="J42" s="35"/>
    </row>
    <row r="43" spans="1:10" s="16" customFormat="1" ht="6.75" customHeight="1">
      <c r="A43" s="10"/>
      <c r="B43" s="24"/>
      <c r="C43" s="24"/>
      <c r="D43" s="27"/>
      <c r="E43" s="27"/>
      <c r="F43" s="35"/>
      <c r="G43" s="37"/>
      <c r="H43" s="36"/>
      <c r="I43" s="36"/>
      <c r="J43" s="37"/>
    </row>
    <row r="44" spans="1:10" s="16" customFormat="1" ht="13.5" customHeight="1">
      <c r="A44" s="11"/>
      <c r="B44" s="24" t="s">
        <v>43</v>
      </c>
      <c r="C44" s="24"/>
      <c r="D44" s="27"/>
      <c r="E44" s="27"/>
      <c r="F44" s="128">
        <v>7683</v>
      </c>
      <c r="G44" s="37"/>
      <c r="H44" s="36"/>
      <c r="I44" s="36"/>
      <c r="J44" s="128">
        <v>6094</v>
      </c>
    </row>
    <row r="45" spans="1:10" s="16" customFormat="1" ht="6.75" customHeight="1">
      <c r="A45" s="10"/>
      <c r="B45" s="24"/>
      <c r="C45" s="24"/>
      <c r="D45" s="27"/>
      <c r="E45" s="27"/>
      <c r="F45" s="37"/>
      <c r="G45" s="37"/>
      <c r="H45" s="36"/>
      <c r="I45" s="36"/>
      <c r="J45" s="37"/>
    </row>
    <row r="46" spans="1:10" s="16" customFormat="1" ht="13.5" customHeight="1">
      <c r="A46" s="10"/>
      <c r="B46" s="24" t="s">
        <v>102</v>
      </c>
      <c r="C46" s="24"/>
      <c r="D46" s="27"/>
      <c r="E46" s="27"/>
      <c r="F46" s="37">
        <f>SUM(F40:F44)</f>
        <v>148670</v>
      </c>
      <c r="G46" s="37"/>
      <c r="H46" s="36"/>
      <c r="I46" s="36"/>
      <c r="J46" s="37">
        <f>SUM(J40:J44)</f>
        <v>140227</v>
      </c>
    </row>
    <row r="47" spans="1:10" s="16" customFormat="1" ht="6.75" customHeight="1">
      <c r="A47" s="10"/>
      <c r="B47" s="24"/>
      <c r="C47" s="24"/>
      <c r="D47" s="27"/>
      <c r="E47" s="27"/>
      <c r="F47" s="35"/>
      <c r="G47" s="35"/>
      <c r="H47" s="36"/>
      <c r="I47" s="36"/>
      <c r="J47" s="35"/>
    </row>
    <row r="48" spans="1:10" s="16" customFormat="1" ht="13.5" customHeight="1">
      <c r="A48" s="11"/>
      <c r="B48" s="24" t="s">
        <v>64</v>
      </c>
      <c r="C48" s="24"/>
      <c r="E48" s="27"/>
      <c r="F48" s="37"/>
      <c r="G48" s="37"/>
      <c r="H48" s="36"/>
      <c r="I48" s="36"/>
      <c r="J48" s="37"/>
    </row>
    <row r="49" spans="1:10" s="16" customFormat="1" ht="13.5" customHeight="1">
      <c r="A49" s="11"/>
      <c r="B49" s="24"/>
      <c r="C49" s="24" t="s">
        <v>65</v>
      </c>
      <c r="E49" s="27"/>
      <c r="F49" s="37">
        <v>837</v>
      </c>
      <c r="G49" s="37"/>
      <c r="H49" s="36"/>
      <c r="I49" s="36"/>
      <c r="J49" s="37">
        <v>183</v>
      </c>
    </row>
    <row r="50" spans="1:10" s="16" customFormat="1" ht="13.5" customHeight="1">
      <c r="A50" s="11"/>
      <c r="B50" s="24"/>
      <c r="C50" s="24" t="s">
        <v>66</v>
      </c>
      <c r="E50" s="27"/>
      <c r="F50" s="37">
        <f>11570+1374</f>
        <v>12944</v>
      </c>
      <c r="G50" s="37"/>
      <c r="H50" s="36"/>
      <c r="I50" s="36"/>
      <c r="J50" s="37">
        <v>12484</v>
      </c>
    </row>
    <row r="51" spans="1:10" s="16" customFormat="1" ht="13.5" customHeight="1">
      <c r="A51" s="11"/>
      <c r="B51" s="24"/>
      <c r="C51" s="24" t="s">
        <v>67</v>
      </c>
      <c r="E51" s="27"/>
      <c r="F51" s="37">
        <v>14997</v>
      </c>
      <c r="G51" s="37"/>
      <c r="H51" s="36"/>
      <c r="I51" s="36"/>
      <c r="J51" s="37">
        <v>14914</v>
      </c>
    </row>
    <row r="52" spans="1:10" s="16" customFormat="1" ht="3.75" customHeight="1">
      <c r="A52" s="10"/>
      <c r="B52" s="17"/>
      <c r="C52" s="26"/>
      <c r="D52" s="28"/>
      <c r="E52" s="28"/>
      <c r="F52" s="37"/>
      <c r="G52" s="37"/>
      <c r="H52" s="36"/>
      <c r="I52" s="36"/>
      <c r="J52" s="37"/>
    </row>
    <row r="53" spans="1:10" s="16" customFormat="1" ht="15.75" customHeight="1" thickBot="1">
      <c r="A53" s="10"/>
      <c r="B53" s="17"/>
      <c r="D53" s="28"/>
      <c r="E53" s="28"/>
      <c r="F53" s="41">
        <f>SUM(F46:F51)</f>
        <v>177448</v>
      </c>
      <c r="G53" s="35"/>
      <c r="H53" s="36"/>
      <c r="I53" s="36"/>
      <c r="J53" s="41">
        <f>SUM(J46:J51)</f>
        <v>167808</v>
      </c>
    </row>
    <row r="54" spans="1:10" s="16" customFormat="1" ht="13.5" customHeight="1" thickTop="1">
      <c r="A54" s="10"/>
      <c r="B54" s="17"/>
      <c r="C54" s="26"/>
      <c r="D54" s="28"/>
      <c r="E54" s="28"/>
      <c r="F54" s="33"/>
      <c r="G54" s="33"/>
      <c r="H54" s="34"/>
      <c r="I54" s="34"/>
      <c r="J54" s="33"/>
    </row>
    <row r="55" spans="1:10" s="16" customFormat="1" ht="13.5" customHeight="1" thickBot="1">
      <c r="A55" s="11"/>
      <c r="B55" s="17" t="s">
        <v>89</v>
      </c>
      <c r="C55" s="26"/>
      <c r="D55" s="28"/>
      <c r="E55" s="28"/>
      <c r="F55" s="42">
        <f>SUM(F35:F39)/F35*100</f>
        <v>327.86911932280645</v>
      </c>
      <c r="G55" s="43"/>
      <c r="H55" s="34"/>
      <c r="I55" s="34"/>
      <c r="J55" s="42">
        <f>SUM(J35:J39)/J35*100</f>
        <v>311.9299551173229</v>
      </c>
    </row>
    <row r="56" spans="1:10" ht="6.75" customHeight="1" thickTop="1">
      <c r="A56" s="1"/>
      <c r="B56" s="17"/>
      <c r="C56" s="26"/>
      <c r="D56" s="26"/>
      <c r="E56" s="26"/>
      <c r="F56" s="33"/>
      <c r="G56" s="33"/>
      <c r="H56" s="34"/>
      <c r="I56" s="34"/>
      <c r="J56" s="33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0"/>
  <sheetViews>
    <sheetView showGridLines="0" zoomScale="90" zoomScaleNormal="90" workbookViewId="0" topLeftCell="A1">
      <selection activeCell="J1" sqref="J1"/>
    </sheetView>
  </sheetViews>
  <sheetFormatPr defaultColWidth="9.140625" defaultRowHeight="12.75"/>
  <cols>
    <col min="1" max="1" width="2.57421875" style="44" customWidth="1"/>
    <col min="2" max="2" width="25.421875" style="44" customWidth="1"/>
    <col min="3" max="4" width="8.7109375" style="44" customWidth="1"/>
    <col min="5" max="5" width="10.7109375" style="44" customWidth="1"/>
    <col min="6" max="6" width="12.7109375" style="44" customWidth="1"/>
    <col min="7" max="9" width="8.7109375" style="44" customWidth="1"/>
    <col min="10" max="10" width="1.7109375" style="44" customWidth="1"/>
    <col min="11" max="16384" width="9.140625" style="44" customWidth="1"/>
  </cols>
  <sheetData>
    <row r="1" spans="2:10" s="2" customFormat="1" ht="15" customHeight="1">
      <c r="B1" s="5" t="s">
        <v>21</v>
      </c>
      <c r="D1"/>
      <c r="F1" s="3"/>
      <c r="G1" s="3"/>
      <c r="H1" s="3"/>
      <c r="I1" s="59"/>
      <c r="J1" s="3"/>
    </row>
    <row r="2" spans="2:10" s="2" customFormat="1" ht="12" customHeight="1">
      <c r="B2" s="7" t="s">
        <v>0</v>
      </c>
      <c r="D2"/>
      <c r="F2" s="3"/>
      <c r="G2" s="3"/>
      <c r="H2" s="3"/>
      <c r="J2" s="3"/>
    </row>
    <row r="3" spans="2:10" s="2" customFormat="1" ht="9.75" customHeight="1">
      <c r="B3" s="6"/>
      <c r="D3"/>
      <c r="F3" s="3"/>
      <c r="G3" s="3"/>
      <c r="H3" s="3"/>
      <c r="J3" s="3"/>
    </row>
    <row r="4" spans="2:10" s="2" customFormat="1" ht="12" customHeight="1">
      <c r="B4" s="4" t="s">
        <v>22</v>
      </c>
      <c r="F4" s="6"/>
      <c r="G4" s="9"/>
      <c r="H4" s="9"/>
      <c r="J4" s="3"/>
    </row>
    <row r="5" spans="2:10" s="2" customFormat="1" ht="15" customHeight="1">
      <c r="B5" s="1"/>
      <c r="F5" s="3"/>
      <c r="G5" s="3"/>
      <c r="H5" s="3"/>
      <c r="J5" s="3"/>
    </row>
    <row r="6" spans="2:3" ht="14.25">
      <c r="B6" s="14" t="s">
        <v>70</v>
      </c>
      <c r="C6" s="44"/>
    </row>
    <row r="7" spans="2:3" ht="14.25">
      <c r="B7" s="15" t="s">
        <v>107</v>
      </c>
      <c r="C7" s="44"/>
    </row>
    <row r="8" ht="15" customHeight="1">
      <c r="B8" s="17"/>
    </row>
    <row r="9" ht="15" customHeight="1">
      <c r="B9" s="17"/>
    </row>
    <row r="10" ht="15" customHeight="1"/>
    <row r="11" spans="3:6" ht="15" customHeight="1">
      <c r="C11" s="60"/>
      <c r="D11" s="134" t="s">
        <v>46</v>
      </c>
      <c r="E11" s="134"/>
      <c r="F11" s="134"/>
    </row>
    <row r="12" spans="2:9" s="46" customFormat="1" ht="39.75" customHeight="1">
      <c r="B12" s="61" t="s">
        <v>93</v>
      </c>
      <c r="C12" s="61" t="s">
        <v>33</v>
      </c>
      <c r="D12" s="61" t="s">
        <v>44</v>
      </c>
      <c r="E12" s="61" t="s">
        <v>78</v>
      </c>
      <c r="F12" s="61" t="s">
        <v>47</v>
      </c>
      <c r="G12" s="61" t="s">
        <v>34</v>
      </c>
      <c r="H12" s="61" t="s">
        <v>97</v>
      </c>
      <c r="I12" s="61" t="s">
        <v>45</v>
      </c>
    </row>
    <row r="13" spans="2:9" s="55" customFormat="1" ht="14.25" customHeight="1">
      <c r="B13" s="56"/>
      <c r="C13" s="56" t="s">
        <v>15</v>
      </c>
      <c r="D13" s="56" t="s">
        <v>15</v>
      </c>
      <c r="E13" s="56" t="s">
        <v>15</v>
      </c>
      <c r="F13" s="56" t="s">
        <v>15</v>
      </c>
      <c r="G13" s="56" t="s">
        <v>15</v>
      </c>
      <c r="H13" s="56" t="s">
        <v>15</v>
      </c>
      <c r="I13" s="56" t="s">
        <v>15</v>
      </c>
    </row>
    <row r="14" spans="2:9" s="47" customFormat="1" ht="12" customHeight="1">
      <c r="B14" s="54"/>
      <c r="C14" s="53"/>
      <c r="D14" s="48"/>
      <c r="E14" s="48"/>
      <c r="F14" s="48"/>
      <c r="G14" s="48"/>
      <c r="H14" s="48"/>
      <c r="I14" s="48"/>
    </row>
    <row r="15" spans="2:9" s="47" customFormat="1" ht="15.75" customHeight="1">
      <c r="B15" s="51" t="s">
        <v>92</v>
      </c>
      <c r="C15" s="48">
        <v>43001</v>
      </c>
      <c r="D15" s="48">
        <v>649</v>
      </c>
      <c r="E15" s="48">
        <v>7433</v>
      </c>
      <c r="F15" s="48">
        <v>430</v>
      </c>
      <c r="G15" s="48">
        <v>82620</v>
      </c>
      <c r="H15" s="48">
        <v>6094</v>
      </c>
      <c r="I15" s="48">
        <f>SUM(C15:H15)</f>
        <v>140227</v>
      </c>
    </row>
    <row r="16" spans="2:9" s="47" customFormat="1" ht="15.75" customHeight="1">
      <c r="B16" s="51" t="s">
        <v>55</v>
      </c>
      <c r="C16" s="48">
        <v>0</v>
      </c>
      <c r="D16" s="48">
        <v>0</v>
      </c>
      <c r="E16" s="48">
        <v>0</v>
      </c>
      <c r="F16" s="48">
        <v>0</v>
      </c>
      <c r="G16" s="48">
        <v>8144</v>
      </c>
      <c r="H16" s="48">
        <v>1589</v>
      </c>
      <c r="I16" s="48">
        <f>SUM(C16:H16)</f>
        <v>9733</v>
      </c>
    </row>
    <row r="17" spans="2:9" s="47" customFormat="1" ht="15.75" customHeight="1">
      <c r="B17" s="51" t="s">
        <v>87</v>
      </c>
      <c r="C17" s="58">
        <v>0</v>
      </c>
      <c r="D17" s="58">
        <v>0</v>
      </c>
      <c r="E17" s="58">
        <v>0</v>
      </c>
      <c r="F17" s="58">
        <v>0</v>
      </c>
      <c r="G17" s="58">
        <v>-1290</v>
      </c>
      <c r="H17" s="58">
        <v>0</v>
      </c>
      <c r="I17" s="58">
        <f>SUM(C17:H17)</f>
        <v>-1290</v>
      </c>
    </row>
    <row r="18" spans="2:9" s="47" customFormat="1" ht="6.75" customHeight="1">
      <c r="B18" s="51"/>
      <c r="C18" s="48"/>
      <c r="D18" s="48"/>
      <c r="E18" s="48"/>
      <c r="F18" s="48"/>
      <c r="G18" s="48"/>
      <c r="H18" s="48"/>
      <c r="I18" s="48"/>
    </row>
    <row r="19" spans="2:9" s="47" customFormat="1" ht="6.75" customHeight="1">
      <c r="B19" s="50"/>
      <c r="C19" s="50"/>
      <c r="D19" s="50"/>
      <c r="E19" s="50"/>
      <c r="F19" s="50"/>
      <c r="G19" s="50"/>
      <c r="H19" s="50"/>
      <c r="I19" s="50"/>
    </row>
    <row r="20" spans="2:9" s="49" customFormat="1" ht="15.75" customHeight="1">
      <c r="B20" s="51" t="s">
        <v>111</v>
      </c>
      <c r="C20" s="48">
        <f>SUM(C15:C19)</f>
        <v>43001</v>
      </c>
      <c r="D20" s="48">
        <f>SUM(D15:D19)</f>
        <v>649</v>
      </c>
      <c r="E20" s="48">
        <f>SUM(E15:E19)</f>
        <v>7433</v>
      </c>
      <c r="F20" s="48">
        <f>SUM(F15:F19)</f>
        <v>430</v>
      </c>
      <c r="G20" s="48">
        <f>SUM(G15:G19)</f>
        <v>89474</v>
      </c>
      <c r="H20" s="48">
        <f>SUM(H15:H18)</f>
        <v>7683</v>
      </c>
      <c r="I20" s="48">
        <f>SUM(I15:I19)</f>
        <v>148670</v>
      </c>
    </row>
    <row r="21" spans="2:9" s="49" customFormat="1" ht="6.75" customHeight="1" thickBot="1">
      <c r="B21" s="52"/>
      <c r="C21" s="52"/>
      <c r="D21" s="52"/>
      <c r="E21" s="52"/>
      <c r="F21" s="52"/>
      <c r="G21" s="52"/>
      <c r="H21" s="52"/>
      <c r="I21" s="52"/>
    </row>
    <row r="22" s="45" customFormat="1" ht="6.75" customHeight="1" thickTop="1"/>
    <row r="23" s="45" customFormat="1" ht="11.25"/>
    <row r="24" s="45" customFormat="1" ht="11.25"/>
    <row r="25" s="45" customFormat="1" ht="11.25"/>
    <row r="26" s="45" customFormat="1" ht="11.25"/>
    <row r="27" s="45" customFormat="1" ht="11.25"/>
    <row r="28" s="45" customFormat="1" ht="11.25"/>
    <row r="29" s="45" customFormat="1" ht="11.25"/>
    <row r="30" spans="3:6" ht="15" customHeight="1">
      <c r="C30" s="60"/>
      <c r="D30" s="134" t="s">
        <v>46</v>
      </c>
      <c r="E30" s="134"/>
      <c r="F30" s="134"/>
    </row>
    <row r="31" spans="2:9" s="46" customFormat="1" ht="39.75" customHeight="1">
      <c r="B31" s="61" t="s">
        <v>85</v>
      </c>
      <c r="C31" s="61" t="s">
        <v>33</v>
      </c>
      <c r="D31" s="61" t="s">
        <v>44</v>
      </c>
      <c r="E31" s="61" t="s">
        <v>78</v>
      </c>
      <c r="F31" s="61" t="s">
        <v>47</v>
      </c>
      <c r="G31" s="61" t="s">
        <v>34</v>
      </c>
      <c r="H31" s="61" t="s">
        <v>97</v>
      </c>
      <c r="I31" s="61" t="s">
        <v>45</v>
      </c>
    </row>
    <row r="32" spans="2:9" s="55" customFormat="1" ht="14.25" customHeight="1">
      <c r="B32" s="56"/>
      <c r="C32" s="56" t="s">
        <v>15</v>
      </c>
      <c r="D32" s="56" t="s">
        <v>15</v>
      </c>
      <c r="E32" s="56" t="s">
        <v>15</v>
      </c>
      <c r="F32" s="56" t="s">
        <v>15</v>
      </c>
      <c r="G32" s="56" t="s">
        <v>15</v>
      </c>
      <c r="H32" s="56" t="s">
        <v>15</v>
      </c>
      <c r="I32" s="56" t="s">
        <v>15</v>
      </c>
    </row>
    <row r="33" spans="2:9" s="47" customFormat="1" ht="12" customHeight="1">
      <c r="B33" s="54"/>
      <c r="C33" s="53"/>
      <c r="D33" s="48"/>
      <c r="E33" s="48"/>
      <c r="F33" s="48"/>
      <c r="G33" s="48"/>
      <c r="H33" s="48"/>
      <c r="I33" s="48"/>
    </row>
    <row r="34" spans="2:9" s="47" customFormat="1" ht="15.75" customHeight="1">
      <c r="B34" s="51" t="s">
        <v>86</v>
      </c>
      <c r="C34" s="48">
        <v>43001</v>
      </c>
      <c r="D34" s="48">
        <v>649</v>
      </c>
      <c r="E34" s="48">
        <v>7433</v>
      </c>
      <c r="F34" s="48">
        <v>430</v>
      </c>
      <c r="G34" s="48">
        <v>69240</v>
      </c>
      <c r="H34" s="48">
        <v>4745</v>
      </c>
      <c r="I34" s="48">
        <f>SUM(C34:H34)</f>
        <v>125498</v>
      </c>
    </row>
    <row r="35" spans="2:9" s="47" customFormat="1" ht="15.75" customHeight="1">
      <c r="B35" s="51" t="s">
        <v>55</v>
      </c>
      <c r="C35" s="48">
        <v>0</v>
      </c>
      <c r="D35" s="48">
        <v>0</v>
      </c>
      <c r="E35" s="48">
        <v>0</v>
      </c>
      <c r="F35" s="48">
        <v>0</v>
      </c>
      <c r="G35" s="48">
        <v>5821</v>
      </c>
      <c r="H35" s="48">
        <v>333</v>
      </c>
      <c r="I35" s="48">
        <f>SUM(C35:H35)</f>
        <v>6154</v>
      </c>
    </row>
    <row r="36" spans="2:9" s="47" customFormat="1" ht="15.75" customHeight="1">
      <c r="B36" s="51" t="s">
        <v>87</v>
      </c>
      <c r="C36" s="58">
        <v>0</v>
      </c>
      <c r="D36" s="58">
        <v>0</v>
      </c>
      <c r="E36" s="58">
        <v>0</v>
      </c>
      <c r="F36" s="58">
        <v>0</v>
      </c>
      <c r="G36" s="58">
        <v>-753</v>
      </c>
      <c r="H36" s="58">
        <v>0</v>
      </c>
      <c r="I36" s="58">
        <f>SUM(C36:H36)</f>
        <v>-753</v>
      </c>
    </row>
    <row r="37" spans="2:9" s="47" customFormat="1" ht="6.75" customHeight="1">
      <c r="B37" s="51"/>
      <c r="C37" s="48"/>
      <c r="D37" s="48"/>
      <c r="E37" s="48"/>
      <c r="F37" s="48"/>
      <c r="G37" s="48"/>
      <c r="H37" s="48"/>
      <c r="I37" s="48"/>
    </row>
    <row r="38" spans="2:9" s="47" customFormat="1" ht="6.75" customHeight="1">
      <c r="B38" s="50"/>
      <c r="C38" s="50"/>
      <c r="D38" s="50"/>
      <c r="E38" s="50"/>
      <c r="F38" s="50"/>
      <c r="G38" s="50"/>
      <c r="H38" s="50"/>
      <c r="I38" s="50"/>
    </row>
    <row r="39" spans="2:9" s="49" customFormat="1" ht="15.75" customHeight="1">
      <c r="B39" s="51" t="s">
        <v>112</v>
      </c>
      <c r="C39" s="48">
        <f>SUM(C34:C38)</f>
        <v>43001</v>
      </c>
      <c r="D39" s="48">
        <f>SUM(D34:D38)</f>
        <v>649</v>
      </c>
      <c r="E39" s="48">
        <f>SUM(E34:E38)</f>
        <v>7433</v>
      </c>
      <c r="F39" s="48">
        <f>SUM(F34:F38)</f>
        <v>430</v>
      </c>
      <c r="G39" s="48">
        <f>SUM(G34:G38)</f>
        <v>74308</v>
      </c>
      <c r="H39" s="48">
        <f>SUM(H34:H37)</f>
        <v>5078</v>
      </c>
      <c r="I39" s="48">
        <f>SUM(I34:I38)</f>
        <v>130899</v>
      </c>
    </row>
    <row r="40" spans="2:9" s="49" customFormat="1" ht="6.75" customHeight="1" thickBot="1">
      <c r="B40" s="52"/>
      <c r="C40" s="52"/>
      <c r="D40" s="52"/>
      <c r="E40" s="52"/>
      <c r="F40" s="52"/>
      <c r="G40" s="52"/>
      <c r="H40" s="52"/>
      <c r="I40" s="52"/>
    </row>
    <row r="41" s="45" customFormat="1" ht="6.75" customHeight="1" thickTop="1"/>
    <row r="42" s="45" customFormat="1" ht="11.25"/>
    <row r="43" s="45" customFormat="1" ht="11.25"/>
  </sheetData>
  <mergeCells count="2">
    <mergeCell ref="D11:F11"/>
    <mergeCell ref="D30:F30"/>
  </mergeCells>
  <printOptions/>
  <pageMargins left="0.5905511811023623" right="0.2362204724409449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="90" zoomScaleNormal="90" workbookViewId="0" topLeftCell="A1">
      <selection activeCell="I12" sqref="I12"/>
    </sheetView>
  </sheetViews>
  <sheetFormatPr defaultColWidth="9.140625" defaultRowHeight="13.5" customHeight="1"/>
  <cols>
    <col min="1" max="2" width="3.00390625" style="106" customWidth="1"/>
    <col min="3" max="3" width="44.8515625" style="106" customWidth="1"/>
    <col min="4" max="4" width="8.28125" style="126" customWidth="1"/>
    <col min="5" max="5" width="14.28125" style="106" customWidth="1"/>
    <col min="6" max="6" width="2.140625" style="106" customWidth="1"/>
    <col min="7" max="7" width="14.28125" style="106" customWidth="1"/>
    <col min="8" max="8" width="3.28125" style="106" customWidth="1"/>
    <col min="9" max="16384" width="9.140625" style="106" customWidth="1"/>
  </cols>
  <sheetData>
    <row r="1" spans="2:8" s="64" customFormat="1" ht="15" customHeight="1">
      <c r="B1" s="62" t="s">
        <v>21</v>
      </c>
      <c r="D1" s="102"/>
      <c r="F1" s="65"/>
      <c r="G1" s="66"/>
      <c r="H1" s="65"/>
    </row>
    <row r="2" spans="2:8" s="64" customFormat="1" ht="12" customHeight="1">
      <c r="B2" s="67" t="s">
        <v>0</v>
      </c>
      <c r="D2" s="103"/>
      <c r="F2" s="65"/>
      <c r="G2" s="83"/>
      <c r="H2" s="65"/>
    </row>
    <row r="3" spans="2:8" s="64" customFormat="1" ht="9.75" customHeight="1">
      <c r="B3" s="68"/>
      <c r="D3" s="70"/>
      <c r="F3" s="65"/>
      <c r="G3" s="83"/>
      <c r="H3" s="65"/>
    </row>
    <row r="4" spans="2:8" s="64" customFormat="1" ht="12" customHeight="1">
      <c r="B4" s="69" t="s">
        <v>22</v>
      </c>
      <c r="D4" s="104"/>
      <c r="F4" s="70"/>
      <c r="H4" s="65"/>
    </row>
    <row r="5" spans="2:8" s="64" customFormat="1" ht="12.75" customHeight="1">
      <c r="B5" s="71"/>
      <c r="D5" s="105"/>
      <c r="F5" s="65"/>
      <c r="H5" s="65"/>
    </row>
    <row r="6" spans="2:7" s="63" customFormat="1" ht="13.5" customHeight="1">
      <c r="B6" s="74" t="s">
        <v>71</v>
      </c>
      <c r="C6" s="106"/>
      <c r="D6" s="107"/>
      <c r="E6" s="108"/>
      <c r="G6" s="108"/>
    </row>
    <row r="7" spans="2:7" s="63" customFormat="1" ht="13.5" customHeight="1">
      <c r="B7" s="75" t="s">
        <v>107</v>
      </c>
      <c r="C7" s="106"/>
      <c r="D7" s="109"/>
      <c r="E7" s="108"/>
      <c r="G7" s="108"/>
    </row>
    <row r="8" spans="2:4" s="108" customFormat="1" ht="12" customHeight="1">
      <c r="B8" s="110"/>
      <c r="D8" s="111"/>
    </row>
    <row r="9" spans="3:7" s="68" customFormat="1" ht="12" customHeight="1">
      <c r="C9" s="91"/>
      <c r="D9" s="112"/>
      <c r="E9" s="113"/>
      <c r="G9" s="113" t="s">
        <v>80</v>
      </c>
    </row>
    <row r="10" spans="3:7" s="68" customFormat="1" ht="12" customHeight="1">
      <c r="C10" s="91"/>
      <c r="D10" s="112"/>
      <c r="E10" s="114" t="s">
        <v>72</v>
      </c>
      <c r="G10" s="114" t="s">
        <v>81</v>
      </c>
    </row>
    <row r="11" spans="3:7" s="68" customFormat="1" ht="12" customHeight="1">
      <c r="C11" s="91"/>
      <c r="D11" s="112"/>
      <c r="E11" s="114" t="s">
        <v>73</v>
      </c>
      <c r="G11" s="114" t="s">
        <v>73</v>
      </c>
    </row>
    <row r="12" spans="3:7" s="68" customFormat="1" ht="12" customHeight="1">
      <c r="C12" s="91"/>
      <c r="D12" s="112"/>
      <c r="E12" s="114" t="s">
        <v>74</v>
      </c>
      <c r="G12" s="114" t="s">
        <v>74</v>
      </c>
    </row>
    <row r="13" spans="3:7" s="68" customFormat="1" ht="12.75" customHeight="1">
      <c r="C13" s="91"/>
      <c r="D13" s="112"/>
      <c r="E13" s="130">
        <v>39113</v>
      </c>
      <c r="G13" s="130">
        <v>38748</v>
      </c>
    </row>
    <row r="14" spans="3:7" s="68" customFormat="1" ht="15" customHeight="1">
      <c r="C14" s="91"/>
      <c r="D14" s="112"/>
      <c r="E14" s="113" t="s">
        <v>15</v>
      </c>
      <c r="G14" s="113" t="s">
        <v>15</v>
      </c>
    </row>
    <row r="15" spans="2:7" s="68" customFormat="1" ht="15">
      <c r="B15" s="115" t="s">
        <v>100</v>
      </c>
      <c r="C15" s="70"/>
      <c r="D15" s="70"/>
      <c r="E15" s="116"/>
      <c r="F15" s="117"/>
      <c r="G15" s="116"/>
    </row>
    <row r="16" spans="2:7" s="68" customFormat="1" ht="15">
      <c r="B16" s="70" t="s">
        <v>56</v>
      </c>
      <c r="C16" s="70"/>
      <c r="D16" s="118"/>
      <c r="E16" s="116">
        <v>12611</v>
      </c>
      <c r="F16" s="117"/>
      <c r="G16" s="131">
        <v>8381</v>
      </c>
    </row>
    <row r="17" spans="2:7" s="68" customFormat="1" ht="15">
      <c r="B17" s="70" t="s">
        <v>48</v>
      </c>
      <c r="C17" s="70"/>
      <c r="D17" s="70"/>
      <c r="E17" s="116"/>
      <c r="F17" s="117"/>
      <c r="G17" s="131"/>
    </row>
    <row r="18" spans="2:7" s="68" customFormat="1" ht="15">
      <c r="B18" s="70"/>
      <c r="C18" s="70" t="s">
        <v>49</v>
      </c>
      <c r="D18" s="70"/>
      <c r="E18" s="116">
        <v>19341</v>
      </c>
      <c r="F18" s="117"/>
      <c r="G18" s="131">
        <v>17444</v>
      </c>
    </row>
    <row r="19" spans="1:7" s="68" customFormat="1" ht="15">
      <c r="A19" s="70"/>
      <c r="B19" s="70"/>
      <c r="C19" s="70" t="s">
        <v>98</v>
      </c>
      <c r="D19" s="118"/>
      <c r="E19" s="116">
        <v>-2507</v>
      </c>
      <c r="F19" s="117"/>
      <c r="G19" s="131">
        <v>64</v>
      </c>
    </row>
    <row r="20" spans="1:7" s="68" customFormat="1" ht="6" customHeight="1">
      <c r="A20" s="70"/>
      <c r="B20" s="70"/>
      <c r="C20" s="70"/>
      <c r="D20" s="118"/>
      <c r="E20" s="119"/>
      <c r="F20" s="117"/>
      <c r="G20" s="119"/>
    </row>
    <row r="21" spans="1:7" s="68" customFormat="1" ht="15">
      <c r="A21" s="115"/>
      <c r="B21" s="70" t="s">
        <v>50</v>
      </c>
      <c r="C21" s="70"/>
      <c r="D21" s="118"/>
      <c r="E21" s="116">
        <f>SUM(E16:E19)</f>
        <v>29445</v>
      </c>
      <c r="F21" s="117"/>
      <c r="G21" s="116">
        <f>SUM(G16:G19)</f>
        <v>25889</v>
      </c>
    </row>
    <row r="22" spans="1:7" s="68" customFormat="1" ht="15">
      <c r="A22" s="70"/>
      <c r="B22" s="70" t="s">
        <v>75</v>
      </c>
      <c r="C22" s="70"/>
      <c r="D22" s="118"/>
      <c r="E22" s="116">
        <v>5412</v>
      </c>
      <c r="F22" s="117"/>
      <c r="G22" s="131">
        <v>4508</v>
      </c>
    </row>
    <row r="23" spans="1:7" s="68" customFormat="1" ht="15">
      <c r="A23" s="70"/>
      <c r="B23" s="70" t="s">
        <v>76</v>
      </c>
      <c r="C23" s="70"/>
      <c r="D23" s="118"/>
      <c r="E23" s="116">
        <v>-6750</v>
      </c>
      <c r="F23" s="117"/>
      <c r="G23" s="131">
        <v>-4836</v>
      </c>
    </row>
    <row r="24" spans="1:7" s="68" customFormat="1" ht="15">
      <c r="A24" s="70"/>
      <c r="B24" s="70" t="s">
        <v>90</v>
      </c>
      <c r="C24" s="120"/>
      <c r="D24" s="121"/>
      <c r="E24" s="122">
        <v>-1410</v>
      </c>
      <c r="F24" s="117"/>
      <c r="G24" s="132">
        <v>-1207</v>
      </c>
    </row>
    <row r="25" spans="1:7" s="68" customFormat="1" ht="6" customHeight="1">
      <c r="A25" s="70"/>
      <c r="B25" s="70"/>
      <c r="C25" s="70"/>
      <c r="D25" s="118"/>
      <c r="E25" s="119"/>
      <c r="F25" s="117"/>
      <c r="G25" s="119"/>
    </row>
    <row r="26" spans="1:7" s="68" customFormat="1" ht="15">
      <c r="A26" s="115"/>
      <c r="B26" s="70" t="s">
        <v>51</v>
      </c>
      <c r="C26" s="70"/>
      <c r="D26" s="118"/>
      <c r="E26" s="122">
        <f>SUM(E21:E25)</f>
        <v>26697</v>
      </c>
      <c r="F26" s="117"/>
      <c r="G26" s="122">
        <f>SUM(G21:G25)</f>
        <v>24354</v>
      </c>
    </row>
    <row r="27" spans="1:7" s="68" customFormat="1" ht="7.5" customHeight="1">
      <c r="A27" s="70"/>
      <c r="B27" s="70"/>
      <c r="C27" s="70"/>
      <c r="D27" s="70"/>
      <c r="E27" s="119"/>
      <c r="F27" s="117"/>
      <c r="G27" s="119"/>
    </row>
    <row r="28" spans="1:7" s="68" customFormat="1" ht="15">
      <c r="A28" s="115"/>
      <c r="B28" s="115" t="s">
        <v>77</v>
      </c>
      <c r="C28" s="70"/>
      <c r="D28" s="70"/>
      <c r="E28" s="116"/>
      <c r="F28" s="117"/>
      <c r="G28" s="116"/>
    </row>
    <row r="29" spans="1:7" s="68" customFormat="1" ht="15">
      <c r="A29" s="115"/>
      <c r="B29" s="70" t="s">
        <v>82</v>
      </c>
      <c r="C29" s="70"/>
      <c r="D29" s="70"/>
      <c r="E29" s="116">
        <v>-2011</v>
      </c>
      <c r="F29" s="117"/>
      <c r="G29" s="116">
        <v>0</v>
      </c>
    </row>
    <row r="30" spans="1:7" s="68" customFormat="1" ht="15">
      <c r="A30" s="115"/>
      <c r="B30" s="70" t="s">
        <v>83</v>
      </c>
      <c r="C30" s="70"/>
      <c r="D30" s="70"/>
      <c r="E30" s="116">
        <v>2267</v>
      </c>
      <c r="F30" s="117"/>
      <c r="G30" s="116">
        <v>0</v>
      </c>
    </row>
    <row r="31" spans="1:7" s="68" customFormat="1" ht="15">
      <c r="A31" s="70"/>
      <c r="B31" s="70" t="s">
        <v>52</v>
      </c>
      <c r="C31" s="70"/>
      <c r="D31" s="118"/>
      <c r="E31" s="116">
        <v>-22449</v>
      </c>
      <c r="F31" s="117"/>
      <c r="G31" s="116">
        <v>-9767</v>
      </c>
    </row>
    <row r="32" spans="1:7" s="68" customFormat="1" ht="15">
      <c r="A32" s="70"/>
      <c r="B32" s="70" t="s">
        <v>53</v>
      </c>
      <c r="C32" s="70"/>
      <c r="D32" s="118"/>
      <c r="E32" s="116">
        <v>2004</v>
      </c>
      <c r="F32" s="117"/>
      <c r="G32" s="116">
        <v>95</v>
      </c>
    </row>
    <row r="33" spans="1:7" s="68" customFormat="1" ht="6" customHeight="1">
      <c r="A33" s="70"/>
      <c r="B33" s="70"/>
      <c r="C33" s="70"/>
      <c r="D33" s="118"/>
      <c r="E33" s="119"/>
      <c r="F33" s="117"/>
      <c r="G33" s="119"/>
    </row>
    <row r="34" spans="1:7" s="68" customFormat="1" ht="15">
      <c r="A34" s="115"/>
      <c r="B34" s="70" t="s">
        <v>62</v>
      </c>
      <c r="C34" s="70"/>
      <c r="D34" s="118"/>
      <c r="E34" s="122">
        <f>SUM(E29:E32)</f>
        <v>-20189</v>
      </c>
      <c r="F34" s="117"/>
      <c r="G34" s="122">
        <f>SUM(G29:G32)</f>
        <v>-9672</v>
      </c>
    </row>
    <row r="35" spans="4:7" s="68" customFormat="1" ht="9.75" customHeight="1">
      <c r="D35" s="70"/>
      <c r="E35" s="119"/>
      <c r="F35" s="117"/>
      <c r="G35" s="119"/>
    </row>
    <row r="36" spans="1:7" s="68" customFormat="1" ht="15">
      <c r="A36" s="123"/>
      <c r="B36" s="123" t="s">
        <v>57</v>
      </c>
      <c r="D36" s="70"/>
      <c r="E36" s="116"/>
      <c r="F36" s="117"/>
      <c r="G36" s="116"/>
    </row>
    <row r="37" spans="2:7" s="68" customFormat="1" ht="15">
      <c r="B37" s="68" t="s">
        <v>63</v>
      </c>
      <c r="D37" s="70"/>
      <c r="E37" s="116">
        <v>331</v>
      </c>
      <c r="F37" s="117"/>
      <c r="G37" s="131">
        <v>-2012</v>
      </c>
    </row>
    <row r="38" spans="2:7" s="68" customFormat="1" ht="15">
      <c r="B38" s="68" t="s">
        <v>84</v>
      </c>
      <c r="D38" s="70"/>
      <c r="E38" s="116">
        <v>1440</v>
      </c>
      <c r="F38" s="117"/>
      <c r="G38" s="131">
        <v>-8668</v>
      </c>
    </row>
    <row r="39" spans="2:7" s="68" customFormat="1" ht="15">
      <c r="B39" s="6" t="s">
        <v>113</v>
      </c>
      <c r="D39" s="70"/>
      <c r="E39" s="116">
        <v>0</v>
      </c>
      <c r="F39" s="117"/>
      <c r="G39" s="131">
        <v>-363</v>
      </c>
    </row>
    <row r="40" spans="4:7" s="68" customFormat="1" ht="6" customHeight="1">
      <c r="D40" s="70"/>
      <c r="E40" s="119"/>
      <c r="F40" s="117"/>
      <c r="G40" s="119"/>
    </row>
    <row r="41" spans="1:7" s="68" customFormat="1" ht="15">
      <c r="A41" s="123"/>
      <c r="B41" s="68" t="s">
        <v>101</v>
      </c>
      <c r="D41" s="70"/>
      <c r="E41" s="122">
        <f>SUM(E37:E40)</f>
        <v>1771</v>
      </c>
      <c r="F41" s="117"/>
      <c r="G41" s="122">
        <f>SUM(G37:G40)</f>
        <v>-11043</v>
      </c>
    </row>
    <row r="42" spans="4:7" s="68" customFormat="1" ht="6" customHeight="1">
      <c r="D42" s="70"/>
      <c r="E42" s="116"/>
      <c r="F42" s="117"/>
      <c r="G42" s="116"/>
    </row>
    <row r="43" spans="2:7" s="68" customFormat="1" ht="15">
      <c r="B43" s="68" t="s">
        <v>58</v>
      </c>
      <c r="D43" s="70"/>
      <c r="E43" s="116">
        <f>+E26+E34+E41</f>
        <v>8279</v>
      </c>
      <c r="F43" s="117"/>
      <c r="G43" s="116">
        <f>+G26+G34+G41</f>
        <v>3639</v>
      </c>
    </row>
    <row r="44" spans="2:7" s="68" customFormat="1" ht="15">
      <c r="B44" s="68" t="s">
        <v>54</v>
      </c>
      <c r="D44" s="70"/>
      <c r="E44" s="116">
        <v>54262</v>
      </c>
      <c r="F44" s="117"/>
      <c r="G44" s="116">
        <v>54536</v>
      </c>
    </row>
    <row r="45" spans="4:7" s="68" customFormat="1" ht="6" customHeight="1">
      <c r="D45" s="70"/>
      <c r="E45" s="119"/>
      <c r="F45" s="117"/>
      <c r="G45" s="119"/>
    </row>
    <row r="46" spans="1:7" s="68" customFormat="1" ht="15.75" thickBot="1">
      <c r="A46" s="123"/>
      <c r="B46" s="68" t="s">
        <v>59</v>
      </c>
      <c r="D46" s="70"/>
      <c r="E46" s="124">
        <f>SUM(E42:E44)</f>
        <v>62541</v>
      </c>
      <c r="F46" s="117"/>
      <c r="G46" s="124">
        <f>SUM(G42:G44)</f>
        <v>58175</v>
      </c>
    </row>
    <row r="47" s="68" customFormat="1" ht="5.25" customHeight="1" thickTop="1">
      <c r="D47" s="70"/>
    </row>
    <row r="48" s="68" customFormat="1" ht="15">
      <c r="D48" s="70"/>
    </row>
    <row r="49" spans="4:5" s="68" customFormat="1" ht="15">
      <c r="D49" s="70"/>
      <c r="E49" s="117"/>
    </row>
    <row r="50" spans="4:5" s="68" customFormat="1" ht="15">
      <c r="D50" s="70"/>
      <c r="E50" s="125"/>
    </row>
    <row r="51" s="68" customFormat="1" ht="15">
      <c r="D51" s="70"/>
    </row>
    <row r="52" s="68" customFormat="1" ht="15">
      <c r="D52" s="70"/>
    </row>
    <row r="53" s="68" customFormat="1" ht="15">
      <c r="D53" s="70"/>
    </row>
    <row r="54" s="69" customFormat="1" ht="12" customHeight="1">
      <c r="D54" s="104"/>
    </row>
    <row r="55" s="69" customFormat="1" ht="12" customHeight="1">
      <c r="D55" s="104"/>
    </row>
    <row r="56" s="69" customFormat="1" ht="13.5" customHeight="1">
      <c r="D56" s="104"/>
    </row>
    <row r="57" s="69" customFormat="1" ht="13.5" customHeight="1">
      <c r="D57" s="104"/>
    </row>
    <row r="58" s="69" customFormat="1" ht="13.5" customHeight="1">
      <c r="D58" s="104"/>
    </row>
    <row r="59" s="69" customFormat="1" ht="13.5" customHeight="1">
      <c r="D59" s="104"/>
    </row>
    <row r="60" s="69" customFormat="1" ht="13.5" customHeight="1">
      <c r="D60" s="104"/>
    </row>
    <row r="61" s="69" customFormat="1" ht="13.5" customHeight="1">
      <c r="D61" s="104"/>
    </row>
    <row r="62" s="69" customFormat="1" ht="13.5" customHeight="1">
      <c r="D62" s="104"/>
    </row>
    <row r="63" s="69" customFormat="1" ht="13.5" customHeight="1">
      <c r="D63" s="104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Tai Li Ching</cp:lastModifiedBy>
  <cp:lastPrinted>2007-02-16T04:41:34Z</cp:lastPrinted>
  <dcterms:created xsi:type="dcterms:W3CDTF">2002-11-14T01:46:30Z</dcterms:created>
  <dcterms:modified xsi:type="dcterms:W3CDTF">2007-03-13T09:07:00Z</dcterms:modified>
  <cp:category/>
  <cp:version/>
  <cp:contentType/>
  <cp:contentStatus/>
</cp:coreProperties>
</file>